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6285" activeTab="0"/>
  </bookViews>
  <sheets>
    <sheet name="БЕЗ УЧЕТА СЧЕТОВ БЮДЖЕТА" sheetId="1" r:id="rId1"/>
  </sheets>
  <definedNames>
    <definedName name="_xlnm.Print_Titles" localSheetId="0">'БЕЗ УЧЕТА СЧЕТОВ БЮДЖЕТА'!$14:$14</definedName>
  </definedNames>
  <calcPr fullCalcOnLoad="1"/>
</workbook>
</file>

<file path=xl/sharedStrings.xml><?xml version="1.0" encoding="utf-8"?>
<sst xmlns="http://schemas.openxmlformats.org/spreadsheetml/2006/main" count="333" uniqueCount="237">
  <si>
    <t>Наименование показателя</t>
  </si>
  <si>
    <t>Ц.ст.</t>
  </si>
  <si>
    <t>#Н/Д</t>
  </si>
  <si>
    <t>000</t>
  </si>
  <si>
    <t>0000000</t>
  </si>
  <si>
    <t>Всего расходов:</t>
  </si>
  <si>
    <t>Годовой план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</si>
  <si>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</si>
  <si>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</si>
  <si>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</si>
  <si>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</si>
  <si>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</si>
  <si>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</si>
  <si>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</si>
  <si>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образования</t>
  </si>
  <si>
    <t>Пенсионное обеспечение</t>
  </si>
  <si>
    <t>Осуществление первичного воинского учета на территориях, где отсутствуют военные комиссариаты</t>
  </si>
  <si>
    <t>Охрана семьи и детства</t>
  </si>
  <si>
    <t>0700000</t>
  </si>
  <si>
    <t>Периодические издания, учрежденные органами законодательной и исполнительной власти</t>
  </si>
  <si>
    <t>Вед.</t>
  </si>
  <si>
    <t>АДМИНИСТРАЦИЯ МИХАЙЛОВСКОГО МУНИЦИПАЛЬНОГО РАЙОНА</t>
  </si>
  <si>
    <t>953</t>
  </si>
  <si>
    <t>МУНИЦИПАЛЬНОЕ ОБРАЗОВАТЕЛЬНОЕ УЧРЕЖБЕНИЕ "МЕТОДИЧЕСКАЯ СЛУЖБА ОБЕСПЕЧЕНИЯ ОБРАЗОВАТЕЛЬНЫХ УЧРЕЖДЕНИЙ"</t>
  </si>
  <si>
    <t>Другие вопросы в области средств массовой информации</t>
  </si>
  <si>
    <t>Дотации на выравнивание бюджетной обеспеченности субъектов Российской Федерации и муниципальных образований</t>
  </si>
  <si>
    <t>Мобилизационная и вневойсковая подготовка</t>
  </si>
  <si>
    <t>тыс. руб.</t>
  </si>
  <si>
    <t>% исполнения</t>
  </si>
  <si>
    <t>Исполнено за 3 квартал</t>
  </si>
  <si>
    <t>Расходы</t>
  </si>
  <si>
    <t>Подпрограмма "Развитие культуры ММР"</t>
  </si>
  <si>
    <t>Непрограммные направления деятельности органов муниципальной  власти</t>
  </si>
  <si>
    <t>9900000</t>
  </si>
  <si>
    <t>9990000</t>
  </si>
  <si>
    <t>Глава Михайловского муниципального района</t>
  </si>
  <si>
    <t>9990203</t>
  </si>
  <si>
    <t>9990204</t>
  </si>
  <si>
    <t>Председатель Думы Михайловского муниципального района</t>
  </si>
  <si>
    <t>9990211</t>
  </si>
  <si>
    <t>9990212</t>
  </si>
  <si>
    <t>Резервные фонды администрации Михайловского муниципального района</t>
  </si>
  <si>
    <t>9990700</t>
  </si>
  <si>
    <t>Оценка недвижимости, признание прав и регулирование отношений по муниципальной собственности Михайловского муниципального района</t>
  </si>
  <si>
    <t>9990900</t>
  </si>
  <si>
    <t>Обеспечение деятельности районных казенных муниципальных учреждений</t>
  </si>
  <si>
    <t>9990069</t>
  </si>
  <si>
    <t>Обеспечение деятельности комиссий по делам несовершеннолетних и защите их прав</t>
  </si>
  <si>
    <t>9999301</t>
  </si>
  <si>
    <t>Выполнение отдельных государственных полномочий по государственному управлению охраной труда</t>
  </si>
  <si>
    <t>9999310</t>
  </si>
  <si>
    <t>Выполнение отдельных государственных полномочий по созданию административных комиссий</t>
  </si>
  <si>
    <t>9999303</t>
  </si>
  <si>
    <t>Мероприятия администрации Михайловского муниципального района по профилактике правонарушений</t>
  </si>
  <si>
    <t>0700060</t>
  </si>
  <si>
    <t xml:space="preserve">Мероприятия районных казенных муниципальных учреждений по профилактике правонарушений </t>
  </si>
  <si>
    <t>0700061</t>
  </si>
  <si>
    <t>1800000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</si>
  <si>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</si>
  <si>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1800060</t>
  </si>
  <si>
    <t>9995118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</si>
  <si>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</si>
  <si>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>9990219</t>
  </si>
  <si>
    <t>1100000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</si>
  <si>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</si>
  <si>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>1100060</t>
  </si>
  <si>
    <t>Мероприятия администрации Михайловского муниципального района по землеустройству и землепользованию</t>
  </si>
  <si>
    <t>9990340</t>
  </si>
  <si>
    <t>0800000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</si>
  <si>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</si>
  <si>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0800060</t>
  </si>
  <si>
    <t>Субсидии из районного бюджета юридическим лицам и физическим лицам - производителям товаров, работ, услуг</t>
  </si>
  <si>
    <t>0800063</t>
  </si>
  <si>
    <t>1000000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</si>
  <si>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</si>
  <si>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1000060</t>
  </si>
  <si>
    <t>0200000</t>
  </si>
  <si>
    <t>Обеспечение деятельности районных бюджетных муниципальных учреждений</t>
  </si>
  <si>
    <t>0200169</t>
  </si>
  <si>
    <t>МП "Программа развития культуры ММР"</t>
  </si>
  <si>
    <t>1600000</t>
  </si>
  <si>
    <t>1610000</t>
  </si>
  <si>
    <t>Мероприятия администрации Михайловского муниципального района по развитию культуры ММР</t>
  </si>
  <si>
    <t>1610060</t>
  </si>
  <si>
    <t>Подпрограмма "Сохранение и развитие учреждений культуры в ММР"</t>
  </si>
  <si>
    <t>1620000</t>
  </si>
  <si>
    <t>Обеспечение деятельности районных бюджетных муниципальных учреждений культуры</t>
  </si>
  <si>
    <t>1620169</t>
  </si>
  <si>
    <t>Обеспечение деятельности подведомственных учреждений библиотечного обслуживания</t>
  </si>
  <si>
    <t>1628169</t>
  </si>
  <si>
    <t>1200000</t>
  </si>
  <si>
    <t>Мероприятия администрации Михайловского муниципального района по патриотическому воспитанию граждан ММР</t>
  </si>
  <si>
    <t>1200060</t>
  </si>
  <si>
    <t>1300000</t>
  </si>
  <si>
    <t>Мероприятия администрации Михайловского муниципального района по молодежной политике</t>
  </si>
  <si>
    <t>1300060</t>
  </si>
  <si>
    <t>1400000</t>
  </si>
  <si>
    <t>Мероприятия администрации Михайловского муниципального района по поддержке юных талантов</t>
  </si>
  <si>
    <t>1400060</t>
  </si>
  <si>
    <t>Доплаты к пенсиям муниципальных служащих Михайловского муниципального района</t>
  </si>
  <si>
    <t>9990491</t>
  </si>
  <si>
    <t>0500000</t>
  </si>
  <si>
    <t>Мероприятия администрации Михайловского муниципального района по созданию доступной среды для инвалидов</t>
  </si>
  <si>
    <t>0500060</t>
  </si>
  <si>
    <t>1500000</t>
  </si>
  <si>
    <t>Мероприятия администрации Михайловского муниципального района по развитию физической культуры и спорта ММР</t>
  </si>
  <si>
    <t>1500060</t>
  </si>
  <si>
    <t>Обеспечение деятельности районных бюджетных муниципальных учреждений средств массовой информации</t>
  </si>
  <si>
    <t>9990066</t>
  </si>
  <si>
    <t>Информационное освещение деятельности органов местного самоуправления Михайловского муниципального района в средствах массовой информации</t>
  </si>
  <si>
    <t>9990450</t>
  </si>
  <si>
    <t>Обслуживание государственного и муниципального долга</t>
  </si>
  <si>
    <t>Обслуживание муниципального долга Михайловского муниципального района</t>
  </si>
  <si>
    <t>9990650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</si>
  <si>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</si>
  <si>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9990065</t>
  </si>
  <si>
    <t>0300000</t>
  </si>
  <si>
    <t>Подпрограмма "Развитие системы дошкольного образования"</t>
  </si>
  <si>
    <t>0320000</t>
  </si>
  <si>
    <t>0320169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</si>
  <si>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</si>
  <si>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0329307</t>
  </si>
  <si>
    <t>Подпрограмма "Развитие системы общего образования"</t>
  </si>
  <si>
    <t>0310000</t>
  </si>
  <si>
    <t>0310069</t>
  </si>
  <si>
    <t>0310169</t>
  </si>
  <si>
    <t>Организация питания учащихся муниципальных общеобразовательных учреждений</t>
  </si>
  <si>
    <t>0319305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</si>
  <si>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</si>
  <si>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0319306</t>
  </si>
  <si>
    <t>Подпрограмма "Развитие районной системы дополнительного образования"</t>
  </si>
  <si>
    <t>0330000</t>
  </si>
  <si>
    <t>Обеспечение деятельности районных бюджетных муниципальных  учреждений</t>
  </si>
  <si>
    <t>0330169</t>
  </si>
  <si>
    <t>Организация отдыха детей в каникулярное время в казенных общеобразовательных муниципальных учреждениях</t>
  </si>
  <si>
    <t>0312069</t>
  </si>
  <si>
    <t>Организация отдыха детей в каникулярное время в бюджетных общеобразовательных муниципальных учреждениях</t>
  </si>
  <si>
    <t>0312169</t>
  </si>
  <si>
    <t xml:space="preserve">Организация и обеспечение оздоровления и отдыха детей </t>
  </si>
  <si>
    <t>0319308</t>
  </si>
  <si>
    <t>Подпрограмма "Методическое обеспечение образовательных учреждений"</t>
  </si>
  <si>
    <t>0350000</t>
  </si>
  <si>
    <t>0350069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</si>
  <si>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</si>
  <si>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9999309</t>
  </si>
  <si>
    <t>тыс.руб.</t>
  </si>
  <si>
    <t>Муниципальные программы</t>
  </si>
  <si>
    <t>Думы Михайловского муниципального района</t>
  </si>
  <si>
    <t>Другие вопросы в области жилищно-коммунального хозяйства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</si>
  <si>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</si>
  <si>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9999312</t>
  </si>
  <si>
    <t>Развитие МТБ бюджетных дошкольных образовательных муниципальных учреждений</t>
  </si>
  <si>
    <t>0321169</t>
  </si>
  <si>
    <t>0600000</t>
  </si>
  <si>
    <t>0600060</t>
  </si>
  <si>
    <t>0600061</t>
  </si>
  <si>
    <t>Мероприятия администрации Михайловского муниципального района по противодействию употреблению наркотиков</t>
  </si>
  <si>
    <t>Мероприятия районных казенных муниципальных учреждений по противодействию употреблению наркотиков</t>
  </si>
  <si>
    <t>Субсидии из районного бюджета гражданам на приобретение жилья</t>
  </si>
  <si>
    <t>951</t>
  </si>
  <si>
    <t>0100000</t>
  </si>
  <si>
    <t>0100064</t>
  </si>
  <si>
    <t>9995931</t>
  </si>
  <si>
    <t>Расходы, связанные с созданием многофункционального центра по предоставлению государственных (муниципальных) услуг</t>
  </si>
  <si>
    <t>9990930</t>
  </si>
  <si>
    <t>Мероприятия администрации Михайловского муниципального района по развитию муниципальной службы ММР</t>
  </si>
  <si>
    <t>0400060</t>
  </si>
  <si>
    <t>0400000</t>
  </si>
  <si>
    <t>Судебная система</t>
  </si>
  <si>
    <t>Составление (изменение) списков кандидатов в присяжные заседатели федеральных судов</t>
  </si>
  <si>
    <t>9995120</t>
  </si>
  <si>
    <t>0340000</t>
  </si>
  <si>
    <t>Развитие МТБ бюджетных общеобразовательных муниципальных учреждений</t>
  </si>
  <si>
    <t>0311169</t>
  </si>
  <si>
    <t>Публичные нормативные социальные выплаты гражданам</t>
  </si>
  <si>
    <t>0359308</t>
  </si>
  <si>
    <t>9990920</t>
  </si>
  <si>
    <t>Расходы, связанные с исполнением судебных решений</t>
  </si>
  <si>
    <t>МП развития дополнительного образования в сфере культуры и искусства ММР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</si>
  <si>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</si>
  <si>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Руководство и управление в сфере установленных функций органов  местного самоуправления Михайловского муниципального района</t>
  </si>
  <si>
    <t>Проектирование, строительство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</t>
  </si>
  <si>
    <t>1009238</t>
  </si>
  <si>
    <t>Капитальный ремонт и ремонт автомобильных дорог общего пользования населенных пунктов</t>
  </si>
  <si>
    <t>1109239</t>
  </si>
  <si>
    <t>Руководство и управление в сфере установленных функций органов самоуправления Михайловского муниципального района</t>
  </si>
  <si>
    <t>Депутаты Думы Михайловского муниципального района</t>
  </si>
  <si>
    <t>Субсидии из краевого бюджета на поддержку малого и среднего предпринимательства</t>
  </si>
  <si>
    <t>0809230</t>
  </si>
  <si>
    <t>Мероприятия по программно-техническому обслуживанию сети доступа к сети Интернет муниципальных общеобразовательных учреждений, включая оплату трафика</t>
  </si>
  <si>
    <t>0319222</t>
  </si>
  <si>
    <t>Общее образование</t>
  </si>
  <si>
    <t>районного бюджета на 2015 год по финансовому обеспечению муниципальных программ Михайловского муниципального района и непрограммным направлениям деятельности</t>
  </si>
  <si>
    <t>Противопожарная безопасность в учреждениях дополнительного образования</t>
  </si>
  <si>
    <t>0347169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</si>
  <si>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</si>
  <si>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1900000</t>
  </si>
  <si>
    <t>1900060</t>
  </si>
  <si>
    <t>Обеспечение проведения выборов и референдумов</t>
  </si>
  <si>
    <t>9990200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</si>
  <si>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</si>
  <si>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</si>
  <si>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9999304</t>
  </si>
  <si>
    <t>Жилищное хозяйство</t>
  </si>
  <si>
    <t>Содержание муниципального жилого фонда</t>
  </si>
  <si>
    <t>Организация ритуальных услуг и содержание мест захоронения</t>
  </si>
  <si>
    <t>9990070</t>
  </si>
  <si>
    <t>9990068</t>
  </si>
  <si>
    <t>Мероприятия районных казенных муниципальных учреждений по обеспечению содержания, ремонта автомобильных дорог, мест общего пользования и сооружений на них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</si>
  <si>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</si>
  <si>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1100061</t>
  </si>
  <si>
    <t>1100062</t>
  </si>
  <si>
    <t xml:space="preserve">Приложение 7 к решению </t>
  </si>
  <si>
    <t>№ _____ от _____________</t>
  </si>
  <si>
    <t xml:space="preserve">"Приложение 14 к решению </t>
  </si>
  <si>
    <t>№ 596 от 25.12.2014г."</t>
  </si>
  <si>
    <t>МП"Обеспечение жилье молодых семей ММР "</t>
  </si>
  <si>
    <t>МП "Развития образования ММР "</t>
  </si>
  <si>
    <t>Подпрограмма "Противопожарная безопасность образовательных учреждений ММР"</t>
  </si>
  <si>
    <t>МП"Развитие муниципальной службы ММР"</t>
  </si>
  <si>
    <t>МДС"Доступная среда для инвалидов ММР "</t>
  </si>
  <si>
    <t>МП "Комплексные меры по противодействию употреблению наркотиков в Михайловском муниципальном районе "</t>
  </si>
  <si>
    <t>МП"Профилактика правонарушений в ММР"</t>
  </si>
  <si>
    <t>МП"Содействие развитию малого и среднего предпринимательства на территории ММР "</t>
  </si>
  <si>
    <t>МП"Развитие малоэтажного жилищного строительства на территории ММР "</t>
  </si>
  <si>
    <t xml:space="preserve">МП"Обеспечение содержания, ремонта автомобильных дорог, мест общего пользования и сооружений на них ММР </t>
  </si>
  <si>
    <t>МП"Патриотическое воспитание граждан ММР</t>
  </si>
  <si>
    <t>МП "Молодежь ММР"</t>
  </si>
  <si>
    <t>МП"Юные таланты"</t>
  </si>
  <si>
    <t>МП"Развитие физической культуры и спорта ММР "</t>
  </si>
  <si>
    <t>МП"Профилактика терроризма и противодействие экстремизму на территории ММР "</t>
  </si>
  <si>
    <t>МП"Программа комплексного развития системы коммунальной инфраструктуры ММР "</t>
  </si>
  <si>
    <t xml:space="preserve">Противопожарная безопасность в бюджетных дошкольных образовательных муниципальных учреждениях </t>
  </si>
  <si>
    <t>0346169</t>
  </si>
  <si>
    <t>Дошкольное образование</t>
  </si>
  <si>
    <t>Субсидии бюджетным учреждениям на иные цели</t>
  </si>
  <si>
    <t>1621169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</si>
</sst>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.000"/>
  </numFmts>
  <fonts count="31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156">
    <xf numFmtId="0" fontId="0" fillId="0" borderId="0" xfId="0" applyAlignment="1">
      <alignment/>
    </xf>
    <xf numFmtId="0" fontId="1" fillId="24" borderId="0" xfId="0" applyFont="1" applyFill="1" applyAlignment="1">
      <alignment/>
    </xf>
    <xf numFmtId="0" fontId="1" fillId="0" borderId="0" xfId="0" applyFont="1" applyAlignment="1">
      <alignment/>
    </xf>
    <xf numFmtId="0" fontId="1" fillId="24" borderId="0" xfId="0" applyFont="1" applyFill="1" applyAlignment="1">
      <alignment horizontal="left" wrapText="1"/>
    </xf>
    <xf numFmtId="0" fontId="4" fillId="24" borderId="10" xfId="0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vertical="top" wrapText="1"/>
    </xf>
    <xf numFmtId="49" fontId="2" fillId="25" borderId="10" xfId="0" applyNumberFormat="1" applyFont="1" applyFill="1" applyBorder="1" applyAlignment="1">
      <alignment horizontal="center" vertical="center" shrinkToFit="1"/>
    </xf>
    <xf numFmtId="4" fontId="2" fillId="25" borderId="10" xfId="0" applyNumberFormat="1" applyFont="1" applyFill="1" applyBorder="1" applyAlignment="1">
      <alignment horizontal="center" vertical="center" shrinkToFit="1"/>
    </xf>
    <xf numFmtId="0" fontId="2" fillId="22" borderId="10" xfId="0" applyFont="1" applyFill="1" applyBorder="1" applyAlignment="1">
      <alignment vertical="top" wrapText="1"/>
    </xf>
    <xf numFmtId="49" fontId="2" fillId="22" borderId="10" xfId="0" applyNumberFormat="1" applyFont="1" applyFill="1" applyBorder="1" applyAlignment="1">
      <alignment horizontal="center" vertical="center" shrinkToFit="1"/>
    </xf>
    <xf numFmtId="4" fontId="2" fillId="22" borderId="10" xfId="0" applyNumberFormat="1" applyFont="1" applyFill="1" applyBorder="1" applyAlignment="1">
      <alignment horizontal="center" vertical="center" shrinkToFit="1"/>
    </xf>
    <xf numFmtId="49" fontId="8" fillId="22" borderId="10" xfId="0" applyNumberFormat="1" applyFont="1" applyFill="1" applyBorder="1" applyAlignment="1">
      <alignment horizontal="center" vertical="center" shrinkToFit="1"/>
    </xf>
    <xf numFmtId="4" fontId="8" fillId="22" borderId="10" xfId="0" applyNumberFormat="1" applyFont="1" applyFill="1" applyBorder="1" applyAlignment="1">
      <alignment horizontal="center" vertical="center" shrinkToFit="1"/>
    </xf>
    <xf numFmtId="0" fontId="8" fillId="22" borderId="10" xfId="0" applyFont="1" applyFill="1" applyBorder="1" applyAlignment="1">
      <alignment horizontal="center" vertical="top" wrapText="1"/>
    </xf>
    <xf numFmtId="4" fontId="5" fillId="20" borderId="10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2" fillId="22" borderId="10" xfId="0" applyFont="1" applyFill="1" applyBorder="1" applyAlignment="1">
      <alignment horizontal="center" vertical="center" wrapText="1"/>
    </xf>
    <xf numFmtId="0" fontId="8" fillId="22" borderId="10" xfId="0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horizontal="center" vertical="center" wrapText="1"/>
    </xf>
    <xf numFmtId="0" fontId="1" fillId="24" borderId="0" xfId="0" applyFont="1" applyFill="1" applyAlignment="1">
      <alignment horizontal="center" vertical="center"/>
    </xf>
    <xf numFmtId="0" fontId="4" fillId="24" borderId="11" xfId="0" applyFont="1" applyFill="1" applyBorder="1" applyAlignment="1">
      <alignment horizontal="center" vertical="center" wrapText="1"/>
    </xf>
    <xf numFmtId="4" fontId="5" fillId="20" borderId="11" xfId="0" applyNumberFormat="1" applyFont="1" applyFill="1" applyBorder="1" applyAlignment="1">
      <alignment horizontal="center" vertical="center" shrinkToFit="1"/>
    </xf>
    <xf numFmtId="4" fontId="2" fillId="22" borderId="11" xfId="0" applyNumberFormat="1" applyFont="1" applyFill="1" applyBorder="1" applyAlignment="1">
      <alignment horizontal="center" vertical="center" shrinkToFit="1"/>
    </xf>
    <xf numFmtId="4" fontId="2" fillId="25" borderId="11" xfId="0" applyNumberFormat="1" applyFont="1" applyFill="1" applyBorder="1" applyAlignment="1">
      <alignment horizontal="center" vertical="center" shrinkToFit="1"/>
    </xf>
    <xf numFmtId="4" fontId="11" fillId="24" borderId="12" xfId="0" applyNumberFormat="1" applyFont="1" applyFill="1" applyBorder="1" applyAlignment="1">
      <alignment horizontal="center" vertical="center" wrapText="1"/>
    </xf>
    <xf numFmtId="4" fontId="5" fillId="20" borderId="13" xfId="0" applyNumberFormat="1" applyFont="1" applyFill="1" applyBorder="1" applyAlignment="1">
      <alignment horizontal="center" vertical="center" shrinkToFit="1"/>
    </xf>
    <xf numFmtId="0" fontId="2" fillId="22" borderId="14" xfId="0" applyFont="1" applyFill="1" applyBorder="1" applyAlignment="1">
      <alignment vertical="top" wrapText="1"/>
    </xf>
    <xf numFmtId="4" fontId="2" fillId="22" borderId="13" xfId="0" applyNumberFormat="1" applyFont="1" applyFill="1" applyBorder="1" applyAlignment="1">
      <alignment horizontal="center" vertical="center" shrinkToFit="1"/>
    </xf>
    <xf numFmtId="4" fontId="8" fillId="22" borderId="13" xfId="0" applyNumberFormat="1" applyFont="1" applyFill="1" applyBorder="1" applyAlignment="1">
      <alignment horizontal="center" vertical="center" shrinkToFit="1"/>
    </xf>
    <xf numFmtId="4" fontId="2" fillId="25" borderId="13" xfId="0" applyNumberFormat="1" applyFont="1" applyFill="1" applyBorder="1" applyAlignment="1">
      <alignment horizontal="center" vertical="center" shrinkToFit="1"/>
    </xf>
    <xf numFmtId="4" fontId="5" fillId="26" borderId="0" xfId="0" applyNumberFormat="1" applyFont="1" applyFill="1" applyBorder="1" applyAlignment="1">
      <alignment horizontal="center" vertical="center" shrinkToFit="1"/>
    </xf>
    <xf numFmtId="0" fontId="4" fillId="24" borderId="15" xfId="0" applyFont="1" applyFill="1" applyBorder="1" applyAlignment="1">
      <alignment horizontal="center" vertical="center" wrapText="1"/>
    </xf>
    <xf numFmtId="4" fontId="5" fillId="20" borderId="15" xfId="0" applyNumberFormat="1" applyFont="1" applyFill="1" applyBorder="1" applyAlignment="1">
      <alignment horizontal="center" vertical="center" shrinkToFit="1"/>
    </xf>
    <xf numFmtId="4" fontId="2" fillId="22" borderId="15" xfId="0" applyNumberFormat="1" applyFont="1" applyFill="1" applyBorder="1" applyAlignment="1">
      <alignment horizontal="center" vertical="center" shrinkToFit="1"/>
    </xf>
    <xf numFmtId="4" fontId="2" fillId="25" borderId="15" xfId="0" applyNumberFormat="1" applyFont="1" applyFill="1" applyBorder="1" applyAlignment="1">
      <alignment horizontal="center" vertical="center" shrinkToFit="1"/>
    </xf>
    <xf numFmtId="4" fontId="2" fillId="4" borderId="15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/>
    </xf>
    <xf numFmtId="0" fontId="3" fillId="0" borderId="16" xfId="0" applyFont="1" applyBorder="1" applyAlignment="1">
      <alignment horizontal="center" vertical="center" wrapText="1"/>
    </xf>
    <xf numFmtId="0" fontId="5" fillId="24" borderId="0" xfId="0" applyFont="1" applyFill="1" applyBorder="1" applyAlignment="1">
      <alignment horizontal="right"/>
    </xf>
    <xf numFmtId="0" fontId="3" fillId="24" borderId="0" xfId="0" applyFont="1" applyFill="1" applyBorder="1" applyAlignment="1">
      <alignment horizontal="right"/>
    </xf>
    <xf numFmtId="0" fontId="3" fillId="24" borderId="17" xfId="0" applyFont="1" applyFill="1" applyBorder="1" applyAlignment="1">
      <alignment horizontal="right"/>
    </xf>
    <xf numFmtId="2" fontId="2" fillId="0" borderId="0" xfId="0" applyNumberFormat="1" applyFont="1" applyAlignment="1">
      <alignment horizontal="center" vertical="center" wrapText="1"/>
    </xf>
    <xf numFmtId="4" fontId="2" fillId="25" borderId="18" xfId="0" applyNumberFormat="1" applyFont="1" applyFill="1" applyBorder="1" applyAlignment="1">
      <alignment horizontal="center" vertical="center" shrinkToFit="1"/>
    </xf>
    <xf numFmtId="4" fontId="11" fillId="24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2" fontId="3" fillId="0" borderId="19" xfId="0" applyNumberFormat="1" applyFont="1" applyBorder="1" applyAlignment="1">
      <alignment horizontal="center" vertical="center" wrapText="1"/>
    </xf>
    <xf numFmtId="4" fontId="11" fillId="24" borderId="20" xfId="0" applyNumberFormat="1" applyFont="1" applyFill="1" applyBorder="1" applyAlignment="1">
      <alignment horizontal="center" vertical="center" wrapText="1"/>
    </xf>
    <xf numFmtId="168" fontId="11" fillId="24" borderId="21" xfId="0" applyNumberFormat="1" applyFont="1" applyFill="1" applyBorder="1" applyAlignment="1">
      <alignment horizontal="center" vertical="center" wrapText="1"/>
    </xf>
    <xf numFmtId="168" fontId="8" fillId="22" borderId="15" xfId="0" applyNumberFormat="1" applyFont="1" applyFill="1" applyBorder="1" applyAlignment="1">
      <alignment horizontal="center" vertical="center" shrinkToFit="1"/>
    </xf>
    <xf numFmtId="168" fontId="2" fillId="25" borderId="13" xfId="0" applyNumberFormat="1" applyFont="1" applyFill="1" applyBorder="1" applyAlignment="1">
      <alignment horizontal="center" vertical="center" shrinkToFit="1"/>
    </xf>
    <xf numFmtId="168" fontId="2" fillId="25" borderId="22" xfId="0" applyNumberFormat="1" applyFont="1" applyFill="1" applyBorder="1" applyAlignment="1">
      <alignment horizontal="center" vertical="center" wrapText="1"/>
    </xf>
    <xf numFmtId="168" fontId="2" fillId="22" borderId="15" xfId="0" applyNumberFormat="1" applyFont="1" applyFill="1" applyBorder="1" applyAlignment="1">
      <alignment horizontal="center" vertical="center" wrapText="1" shrinkToFit="1"/>
    </xf>
    <xf numFmtId="168" fontId="8" fillId="22" borderId="15" xfId="0" applyNumberFormat="1" applyFont="1" applyFill="1" applyBorder="1" applyAlignment="1">
      <alignment horizontal="center" vertical="center" wrapText="1" shrinkToFit="1"/>
    </xf>
    <xf numFmtId="168" fontId="2" fillId="25" borderId="15" xfId="0" applyNumberFormat="1" applyFont="1" applyFill="1" applyBorder="1" applyAlignment="1">
      <alignment horizontal="center" vertical="center" wrapText="1" shrinkToFit="1"/>
    </xf>
    <xf numFmtId="168" fontId="8" fillId="22" borderId="13" xfId="0" applyNumberFormat="1" applyFont="1" applyFill="1" applyBorder="1" applyAlignment="1">
      <alignment horizontal="center" vertical="center" shrinkToFit="1"/>
    </xf>
    <xf numFmtId="168" fontId="5" fillId="20" borderId="15" xfId="0" applyNumberFormat="1" applyFont="1" applyFill="1" applyBorder="1" applyAlignment="1">
      <alignment horizontal="center" vertical="center" wrapText="1" shrinkToFit="1"/>
    </xf>
    <xf numFmtId="168" fontId="2" fillId="25" borderId="18" xfId="0" applyNumberFormat="1" applyFont="1" applyFill="1" applyBorder="1" applyAlignment="1">
      <alignment horizontal="center" vertical="center" wrapText="1"/>
    </xf>
    <xf numFmtId="168" fontId="5" fillId="26" borderId="0" xfId="0" applyNumberFormat="1" applyFont="1" applyFill="1" applyBorder="1" applyAlignment="1">
      <alignment horizontal="center" vertical="center" wrapText="1" shrinkToFit="1"/>
    </xf>
    <xf numFmtId="4" fontId="5" fillId="20" borderId="18" xfId="0" applyNumberFormat="1" applyFont="1" applyFill="1" applyBorder="1" applyAlignment="1">
      <alignment horizontal="center" vertical="center" shrinkToFit="1"/>
    </xf>
    <xf numFmtId="0" fontId="2" fillId="25" borderId="10" xfId="0" applyFont="1" applyFill="1" applyBorder="1" applyAlignment="1">
      <alignment horizontal="left" vertical="top" wrapText="1"/>
    </xf>
    <xf numFmtId="168" fontId="2" fillId="25" borderId="18" xfId="0" applyNumberFormat="1" applyFont="1" applyFill="1" applyBorder="1" applyAlignment="1">
      <alignment horizontal="center" vertical="center" wrapText="1" shrinkToFi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4" fontId="2" fillId="4" borderId="18" xfId="0" applyNumberFormat="1" applyFont="1" applyFill="1" applyBorder="1" applyAlignment="1">
      <alignment horizontal="center" vertical="center" shrinkToFit="1"/>
    </xf>
    <xf numFmtId="0" fontId="2" fillId="26" borderId="10" xfId="0" applyFont="1" applyFill="1" applyBorder="1" applyAlignment="1">
      <alignment vertical="top" wrapText="1"/>
    </xf>
    <xf numFmtId="0" fontId="2" fillId="26" borderId="10" xfId="0" applyFont="1" applyFill="1" applyBorder="1" applyAlignment="1">
      <alignment horizontal="center" vertical="center" wrapText="1"/>
    </xf>
    <xf numFmtId="49" fontId="2" fillId="26" borderId="10" xfId="0" applyNumberFormat="1" applyFont="1" applyFill="1" applyBorder="1" applyAlignment="1">
      <alignment horizontal="center" vertical="center" shrinkToFit="1"/>
    </xf>
    <xf numFmtId="0" fontId="2" fillId="26" borderId="11" xfId="0" applyFont="1" applyFill="1" applyBorder="1" applyAlignment="1">
      <alignment horizontal="left" vertical="top" wrapText="1"/>
    </xf>
    <xf numFmtId="49" fontId="5" fillId="26" borderId="10" xfId="0" applyNumberFormat="1" applyFont="1" applyFill="1" applyBorder="1" applyAlignment="1">
      <alignment horizontal="center" vertical="center" shrinkToFit="1"/>
    </xf>
    <xf numFmtId="4" fontId="2" fillId="26" borderId="10" xfId="0" applyNumberFormat="1" applyFont="1" applyFill="1" applyBorder="1" applyAlignment="1">
      <alignment horizontal="center" vertical="center" shrinkToFit="1"/>
    </xf>
    <xf numFmtId="0" fontId="2" fillId="26" borderId="10" xfId="0" applyFont="1" applyFill="1" applyBorder="1" applyAlignment="1">
      <alignment horizontal="left" vertical="top" wrapText="1"/>
    </xf>
    <xf numFmtId="49" fontId="2" fillId="26" borderId="15" xfId="0" applyNumberFormat="1" applyFont="1" applyFill="1" applyBorder="1" applyAlignment="1">
      <alignment horizontal="center" vertical="center" shrinkToFit="1"/>
    </xf>
    <xf numFmtId="49" fontId="2" fillId="22" borderId="15" xfId="0" applyNumberFormat="1" applyFont="1" applyFill="1" applyBorder="1" applyAlignment="1">
      <alignment horizontal="center" vertical="center" shrinkToFit="1"/>
    </xf>
    <xf numFmtId="0" fontId="2" fillId="22" borderId="10" xfId="0" applyFont="1" applyFill="1" applyBorder="1" applyAlignment="1">
      <alignment horizontal="left" vertical="top" wrapText="1"/>
    </xf>
    <xf numFmtId="0" fontId="2" fillId="26" borderId="11" xfId="0" applyFont="1" applyFill="1" applyBorder="1" applyAlignment="1">
      <alignment horizontal="center" vertical="center" wrapText="1"/>
    </xf>
    <xf numFmtId="0" fontId="8" fillId="22" borderId="10" xfId="0" applyFont="1" applyFill="1" applyBorder="1" applyAlignment="1">
      <alignment horizontal="left" vertical="top" wrapText="1"/>
    </xf>
    <xf numFmtId="0" fontId="4" fillId="24" borderId="23" xfId="0" applyFont="1" applyFill="1" applyBorder="1" applyAlignment="1">
      <alignment horizontal="center" vertical="center" wrapText="1"/>
    </xf>
    <xf numFmtId="0" fontId="4" fillId="24" borderId="17" xfId="0" applyFont="1" applyFill="1" applyBorder="1" applyAlignment="1">
      <alignment horizontal="center" vertical="center" wrapText="1"/>
    </xf>
    <xf numFmtId="0" fontId="4" fillId="24" borderId="24" xfId="0" applyFont="1" applyFill="1" applyBorder="1" applyAlignment="1">
      <alignment horizontal="center" vertical="center" wrapText="1"/>
    </xf>
    <xf numFmtId="2" fontId="3" fillId="0" borderId="23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49" fontId="11" fillId="4" borderId="26" xfId="0" applyNumberFormat="1" applyFont="1" applyFill="1" applyBorder="1" applyAlignment="1">
      <alignment horizontal="center" vertical="center" wrapText="1"/>
    </xf>
    <xf numFmtId="0" fontId="11" fillId="4" borderId="26" xfId="0" applyFont="1" applyFill="1" applyBorder="1" applyAlignment="1">
      <alignment horizontal="center" vertical="center" wrapText="1"/>
    </xf>
    <xf numFmtId="4" fontId="11" fillId="4" borderId="12" xfId="0" applyNumberFormat="1" applyFont="1" applyFill="1" applyBorder="1" applyAlignment="1">
      <alignment horizontal="center" vertical="center" wrapText="1"/>
    </xf>
    <xf numFmtId="0" fontId="12" fillId="4" borderId="27" xfId="0" applyFont="1" applyFill="1" applyBorder="1" applyAlignment="1">
      <alignment horizontal="center" vertical="center" wrapText="1"/>
    </xf>
    <xf numFmtId="0" fontId="8" fillId="25" borderId="10" xfId="0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horizontal="center" vertical="top" wrapText="1"/>
    </xf>
    <xf numFmtId="0" fontId="2" fillId="25" borderId="10" xfId="0" applyFont="1" applyFill="1" applyBorder="1" applyAlignment="1">
      <alignment horizontal="center" wrapText="1"/>
    </xf>
    <xf numFmtId="0" fontId="8" fillId="26" borderId="10" xfId="0" applyFont="1" applyFill="1" applyBorder="1" applyAlignment="1">
      <alignment horizontal="center" vertical="center" wrapText="1"/>
    </xf>
    <xf numFmtId="0" fontId="2" fillId="26" borderId="10" xfId="0" applyNumberFormat="1" applyFont="1" applyFill="1" applyBorder="1" applyAlignment="1">
      <alignment horizontal="left" vertical="top" wrapText="1"/>
    </xf>
    <xf numFmtId="0" fontId="2" fillId="26" borderId="10" xfId="0" applyNumberFormat="1" applyFont="1" applyFill="1" applyBorder="1" applyAlignment="1">
      <alignment horizontal="center" vertical="center" wrapText="1"/>
    </xf>
    <xf numFmtId="0" fontId="2" fillId="26" borderId="11" xfId="0" applyFont="1" applyFill="1" applyBorder="1" applyAlignment="1">
      <alignment vertical="top" wrapText="1"/>
    </xf>
    <xf numFmtId="0" fontId="4" fillId="24" borderId="25" xfId="0" applyFont="1" applyFill="1" applyBorder="1" applyAlignment="1">
      <alignment horizontal="center" vertical="center" wrapText="1"/>
    </xf>
    <xf numFmtId="0" fontId="6" fillId="7" borderId="10" xfId="0" applyFont="1" applyFill="1" applyBorder="1" applyAlignment="1">
      <alignment horizontal="center" vertical="center" wrapText="1"/>
    </xf>
    <xf numFmtId="49" fontId="6" fillId="7" borderId="10" xfId="0" applyNumberFormat="1" applyFont="1" applyFill="1" applyBorder="1" applyAlignment="1">
      <alignment horizontal="center" vertical="center" wrapText="1"/>
    </xf>
    <xf numFmtId="2" fontId="6" fillId="7" borderId="10" xfId="0" applyNumberFormat="1" applyFont="1" applyFill="1" applyBorder="1" applyAlignment="1">
      <alignment horizontal="center" vertical="center" wrapText="1"/>
    </xf>
    <xf numFmtId="0" fontId="6" fillId="7" borderId="10" xfId="0" applyFont="1" applyFill="1" applyBorder="1" applyAlignment="1">
      <alignment horizontal="left" vertical="top" wrapText="1"/>
    </xf>
    <xf numFmtId="49" fontId="6" fillId="7" borderId="28" xfId="0" applyNumberFormat="1" applyFont="1" applyFill="1" applyBorder="1" applyAlignment="1">
      <alignment horizontal="center" vertical="center" wrapText="1"/>
    </xf>
    <xf numFmtId="49" fontId="6" fillId="7" borderId="28" xfId="0" applyNumberFormat="1" applyFont="1" applyFill="1" applyBorder="1" applyAlignment="1">
      <alignment horizontal="center" vertical="center" shrinkToFit="1"/>
    </xf>
    <xf numFmtId="0" fontId="2" fillId="26" borderId="10" xfId="0" applyFont="1" applyFill="1" applyBorder="1" applyAlignment="1">
      <alignment vertical="top" wrapText="1" shrinkToFit="1"/>
    </xf>
    <xf numFmtId="0" fontId="2" fillId="26" borderId="10" xfId="0" applyFont="1" applyFill="1" applyBorder="1" applyAlignment="1">
      <alignment horizontal="center" vertical="center" wrapText="1" shrinkToFit="1"/>
    </xf>
    <xf numFmtId="0" fontId="2" fillId="26" borderId="14" xfId="0" applyFont="1" applyFill="1" applyBorder="1" applyAlignment="1">
      <alignment vertical="top" wrapText="1"/>
    </xf>
    <xf numFmtId="4" fontId="2" fillId="26" borderId="13" xfId="0" applyNumberFormat="1" applyFont="1" applyFill="1" applyBorder="1" applyAlignment="1">
      <alignment horizontal="center" vertical="center" shrinkToFit="1"/>
    </xf>
    <xf numFmtId="0" fontId="2" fillId="4" borderId="10" xfId="0" applyFont="1" applyFill="1" applyBorder="1" applyAlignment="1">
      <alignment horizontal="center" vertical="center" wrapText="1"/>
    </xf>
    <xf numFmtId="49" fontId="2" fillId="4" borderId="10" xfId="0" applyNumberFormat="1" applyFont="1" applyFill="1" applyBorder="1" applyAlignment="1">
      <alignment horizontal="center" vertical="center" shrinkToFit="1"/>
    </xf>
    <xf numFmtId="4" fontId="2" fillId="4" borderId="10" xfId="0" applyNumberFormat="1" applyFont="1" applyFill="1" applyBorder="1" applyAlignment="1">
      <alignment horizontal="center" vertical="center" shrinkToFit="1"/>
    </xf>
    <xf numFmtId="0" fontId="8" fillId="22" borderId="10" xfId="0" applyFont="1" applyFill="1" applyBorder="1" applyAlignment="1">
      <alignment vertical="top" wrapText="1"/>
    </xf>
    <xf numFmtId="49" fontId="2" fillId="22" borderId="10" xfId="0" applyNumberFormat="1" applyFont="1" applyFill="1" applyBorder="1" applyAlignment="1">
      <alignment horizontal="center" vertical="center" wrapText="1"/>
    </xf>
    <xf numFmtId="2" fontId="2" fillId="22" borderId="10" xfId="0" applyNumberFormat="1" applyFont="1" applyFill="1" applyBorder="1" applyAlignment="1">
      <alignment horizontal="center" vertical="center" wrapText="1"/>
    </xf>
    <xf numFmtId="4" fontId="2" fillId="22" borderId="10" xfId="0" applyNumberFormat="1" applyFont="1" applyFill="1" applyBorder="1" applyAlignment="1">
      <alignment horizontal="center" vertical="center" wrapText="1"/>
    </xf>
    <xf numFmtId="49" fontId="2" fillId="4" borderId="10" xfId="0" applyNumberFormat="1" applyFont="1" applyFill="1" applyBorder="1" applyAlignment="1">
      <alignment horizontal="center" vertical="center" wrapText="1"/>
    </xf>
    <xf numFmtId="2" fontId="2" fillId="4" borderId="10" xfId="0" applyNumberFormat="1" applyFont="1" applyFill="1" applyBorder="1" applyAlignment="1">
      <alignment horizontal="center" vertical="center" wrapText="1"/>
    </xf>
    <xf numFmtId="4" fontId="2" fillId="4" borderId="10" xfId="0" applyNumberFormat="1" applyFont="1" applyFill="1" applyBorder="1" applyAlignment="1">
      <alignment horizontal="center" vertical="center" wrapText="1"/>
    </xf>
    <xf numFmtId="49" fontId="2" fillId="26" borderId="10" xfId="0" applyNumberFormat="1" applyFont="1" applyFill="1" applyBorder="1" applyAlignment="1">
      <alignment horizontal="center" vertical="center" wrapText="1"/>
    </xf>
    <xf numFmtId="2" fontId="2" fillId="26" borderId="10" xfId="0" applyNumberFormat="1" applyFont="1" applyFill="1" applyBorder="1" applyAlignment="1">
      <alignment horizontal="center" vertical="center" wrapText="1"/>
    </xf>
    <xf numFmtId="4" fontId="2" fillId="26" borderId="10" xfId="0" applyNumberFormat="1" applyFont="1" applyFill="1" applyBorder="1" applyAlignment="1">
      <alignment horizontal="center" vertical="center" wrapText="1"/>
    </xf>
    <xf numFmtId="4" fontId="8" fillId="22" borderId="18" xfId="0" applyNumberFormat="1" applyFont="1" applyFill="1" applyBorder="1" applyAlignment="1">
      <alignment horizontal="center" vertical="center" shrinkToFit="1"/>
    </xf>
    <xf numFmtId="4" fontId="8" fillId="22" borderId="15" xfId="0" applyNumberFormat="1" applyFont="1" applyFill="1" applyBorder="1" applyAlignment="1">
      <alignment horizontal="center" vertical="center" shrinkToFit="1"/>
    </xf>
    <xf numFmtId="168" fontId="8" fillId="22" borderId="18" xfId="0" applyNumberFormat="1" applyFont="1" applyFill="1" applyBorder="1" applyAlignment="1">
      <alignment horizontal="center" vertical="center" wrapText="1" shrinkToFit="1"/>
    </xf>
    <xf numFmtId="169" fontId="2" fillId="26" borderId="10" xfId="0" applyNumberFormat="1" applyFont="1" applyFill="1" applyBorder="1" applyAlignment="1">
      <alignment horizontal="center" vertical="center" shrinkToFit="1"/>
    </xf>
    <xf numFmtId="169" fontId="2" fillId="22" borderId="10" xfId="0" applyNumberFormat="1" applyFont="1" applyFill="1" applyBorder="1" applyAlignment="1">
      <alignment horizontal="center" vertical="center" shrinkToFit="1"/>
    </xf>
    <xf numFmtId="169" fontId="6" fillId="7" borderId="10" xfId="0" applyNumberFormat="1" applyFont="1" applyFill="1" applyBorder="1" applyAlignment="1">
      <alignment horizontal="center" vertical="center" shrinkToFit="1"/>
    </xf>
    <xf numFmtId="169" fontId="6" fillId="4" borderId="10" xfId="0" applyNumberFormat="1" applyFont="1" applyFill="1" applyBorder="1" applyAlignment="1">
      <alignment horizontal="center" vertical="center" shrinkToFit="1"/>
    </xf>
    <xf numFmtId="169" fontId="5" fillId="26" borderId="0" xfId="0" applyNumberFormat="1" applyFont="1" applyFill="1" applyBorder="1" applyAlignment="1">
      <alignment horizontal="center" vertical="center" shrinkToFit="1"/>
    </xf>
    <xf numFmtId="0" fontId="2" fillId="25" borderId="11" xfId="0" applyFont="1" applyFill="1" applyBorder="1" applyAlignment="1">
      <alignment horizontal="left" vertical="top" wrapText="1"/>
    </xf>
    <xf numFmtId="169" fontId="11" fillId="4" borderId="12" xfId="0" applyNumberFormat="1" applyFont="1" applyFill="1" applyBorder="1" applyAlignment="1">
      <alignment horizontal="center" vertical="center" wrapText="1"/>
    </xf>
    <xf numFmtId="0" fontId="13" fillId="26" borderId="0" xfId="0" applyFont="1" applyFill="1" applyAlignment="1">
      <alignment wrapText="1"/>
    </xf>
    <xf numFmtId="169" fontId="6" fillId="7" borderId="10" xfId="0" applyNumberFormat="1" applyFont="1" applyFill="1" applyBorder="1" applyAlignment="1">
      <alignment horizontal="center" vertical="center" wrapText="1"/>
    </xf>
    <xf numFmtId="169" fontId="2" fillId="25" borderId="10" xfId="0" applyNumberFormat="1" applyFont="1" applyFill="1" applyBorder="1" applyAlignment="1">
      <alignment horizontal="center" vertical="center" shrinkToFit="1"/>
    </xf>
    <xf numFmtId="4" fontId="11" fillId="24" borderId="17" xfId="0" applyNumberFormat="1" applyFont="1" applyFill="1" applyBorder="1" applyAlignment="1">
      <alignment horizontal="center" vertical="center" wrapText="1"/>
    </xf>
    <xf numFmtId="4" fontId="11" fillId="24" borderId="24" xfId="0" applyNumberFormat="1" applyFont="1" applyFill="1" applyBorder="1" applyAlignment="1">
      <alignment horizontal="center" vertical="center" wrapText="1"/>
    </xf>
    <xf numFmtId="168" fontId="11" fillId="24" borderId="17" xfId="0" applyNumberFormat="1" applyFont="1" applyFill="1" applyBorder="1" applyAlignment="1">
      <alignment horizontal="center" vertical="center" wrapText="1"/>
    </xf>
    <xf numFmtId="49" fontId="11" fillId="26" borderId="28" xfId="0" applyNumberFormat="1" applyFont="1" applyFill="1" applyBorder="1" applyAlignment="1">
      <alignment horizontal="center" vertical="center" wrapText="1"/>
    </xf>
    <xf numFmtId="0" fontId="11" fillId="26" borderId="28" xfId="0" applyFont="1" applyFill="1" applyBorder="1" applyAlignment="1">
      <alignment horizontal="center" vertical="center" wrapText="1"/>
    </xf>
    <xf numFmtId="49" fontId="11" fillId="22" borderId="28" xfId="0" applyNumberFormat="1" applyFont="1" applyFill="1" applyBorder="1" applyAlignment="1">
      <alignment horizontal="center" vertical="center" wrapText="1"/>
    </xf>
    <xf numFmtId="0" fontId="11" fillId="22" borderId="28" xfId="0" applyFont="1" applyFill="1" applyBorder="1" applyAlignment="1">
      <alignment horizontal="center" vertical="center" wrapText="1"/>
    </xf>
    <xf numFmtId="0" fontId="2" fillId="22" borderId="29" xfId="0" applyFont="1" applyFill="1" applyBorder="1" applyAlignment="1">
      <alignment horizontal="left" vertical="center" wrapText="1"/>
    </xf>
    <xf numFmtId="4" fontId="11" fillId="22" borderId="10" xfId="0" applyNumberFormat="1" applyFont="1" applyFill="1" applyBorder="1" applyAlignment="1">
      <alignment horizontal="center" vertical="center" wrapText="1"/>
    </xf>
    <xf numFmtId="4" fontId="11" fillId="26" borderId="10" xfId="0" applyNumberFormat="1" applyFont="1" applyFill="1" applyBorder="1" applyAlignment="1">
      <alignment horizontal="center" vertical="center" wrapText="1"/>
    </xf>
    <xf numFmtId="0" fontId="2" fillId="26" borderId="28" xfId="0" applyFont="1" applyFill="1" applyBorder="1" applyAlignment="1">
      <alignment horizontal="center" vertical="center" wrapText="1"/>
    </xf>
    <xf numFmtId="49" fontId="2" fillId="26" borderId="28" xfId="0" applyNumberFormat="1" applyFont="1" applyFill="1" applyBorder="1" applyAlignment="1">
      <alignment horizontal="center" vertical="center" shrinkToFit="1"/>
    </xf>
    <xf numFmtId="0" fontId="2" fillId="22" borderId="28" xfId="0" applyFont="1" applyFill="1" applyBorder="1" applyAlignment="1">
      <alignment horizontal="center" vertical="center" wrapText="1"/>
    </xf>
    <xf numFmtId="49" fontId="2" fillId="22" borderId="28" xfId="0" applyNumberFormat="1" applyFont="1" applyFill="1" applyBorder="1" applyAlignment="1">
      <alignment horizontal="center" vertical="center" shrinkToFit="1"/>
    </xf>
    <xf numFmtId="0" fontId="2" fillId="4" borderId="28" xfId="0" applyFont="1" applyFill="1" applyBorder="1" applyAlignment="1">
      <alignment horizontal="center" vertical="center" wrapText="1"/>
    </xf>
    <xf numFmtId="49" fontId="2" fillId="4" borderId="28" xfId="0" applyNumberFormat="1" applyFont="1" applyFill="1" applyBorder="1" applyAlignment="1">
      <alignment horizontal="center" vertical="center" shrinkToFit="1"/>
    </xf>
    <xf numFmtId="168" fontId="2" fillId="25" borderId="18" xfId="0" applyNumberFormat="1" applyFont="1" applyFill="1" applyBorder="1" applyAlignment="1">
      <alignment horizontal="center" vertical="center" shrinkToFit="1"/>
    </xf>
    <xf numFmtId="0" fontId="2" fillId="22" borderId="10" xfId="0" applyFont="1" applyFill="1" applyBorder="1" applyAlignment="1">
      <alignment vertical="top" wrapText="1" shrinkToFit="1"/>
    </xf>
    <xf numFmtId="0" fontId="2" fillId="22" borderId="10" xfId="0" applyFont="1" applyFill="1" applyBorder="1" applyAlignment="1">
      <alignment horizontal="center" vertical="top" wrapText="1"/>
    </xf>
    <xf numFmtId="0" fontId="2" fillId="26" borderId="10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Alignment="1">
      <alignment/>
    </xf>
    <xf numFmtId="4" fontId="11" fillId="22" borderId="24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160"/>
  <sheetViews>
    <sheetView showGridLines="0" tabSelected="1" zoomScalePageLayoutView="0" workbookViewId="0" topLeftCell="A154">
      <selection activeCell="E15" sqref="E15"/>
    </sheetView>
  </sheetViews>
  <sheetFormatPr defaultColWidth="9.00390625" defaultRowHeight="12.75" outlineLevelRow="6"/>
  <cols>
    <col min="1" max="1" width="75.25390625" style="2" customWidth="1"/>
    <col min="2" max="2" width="6.125" style="15" customWidth="1"/>
    <col min="3" max="3" width="10.75390625" style="2" customWidth="1"/>
    <col min="4" max="4" width="0" style="2" hidden="1" customWidth="1"/>
    <col min="5" max="5" width="18.25390625" style="2" customWidth="1"/>
    <col min="6" max="21" width="0" style="2" hidden="1" customWidth="1"/>
    <col min="22" max="22" width="14.875" style="41" hidden="1" customWidth="1"/>
    <col min="23" max="23" width="11.875" style="36" hidden="1" customWidth="1"/>
    <col min="24" max="16384" width="9.125" style="2" customWidth="1"/>
  </cols>
  <sheetData>
    <row r="2" spans="2:21" ht="18.75">
      <c r="B2" s="150" t="s">
        <v>212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</row>
    <row r="3" spans="2:21" ht="36" customHeight="1">
      <c r="B3" s="151" t="s">
        <v>147</v>
      </c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</row>
    <row r="4" spans="2:21" ht="18.75">
      <c r="B4" s="153" t="s">
        <v>213</v>
      </c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61"/>
    </row>
    <row r="6" spans="2:23" ht="18.75">
      <c r="B6" s="150" t="s">
        <v>214</v>
      </c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61"/>
      <c r="W6" s="2"/>
    </row>
    <row r="7" spans="2:23" ht="34.5" customHeight="1">
      <c r="B7" s="151" t="s">
        <v>147</v>
      </c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62"/>
      <c r="W7" s="2"/>
    </row>
    <row r="8" spans="2:23" ht="18.75">
      <c r="B8" s="153" t="s">
        <v>215</v>
      </c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61"/>
      <c r="V8" s="2"/>
      <c r="W8" s="2"/>
    </row>
    <row r="9" spans="2:23" ht="12.75">
      <c r="B9" s="2"/>
      <c r="V9" s="2"/>
      <c r="W9" s="2"/>
    </row>
    <row r="10" spans="2:23" ht="12.75">
      <c r="B10" s="2"/>
      <c r="V10" s="2"/>
      <c r="W10" s="2"/>
    </row>
    <row r="11" spans="1:23" ht="30.75" customHeight="1">
      <c r="A11" s="152" t="s">
        <v>30</v>
      </c>
      <c r="B11" s="152"/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V11" s="2"/>
      <c r="W11" s="2"/>
    </row>
    <row r="12" spans="1:23" ht="57" customHeight="1">
      <c r="A12" s="149" t="s">
        <v>192</v>
      </c>
      <c r="B12" s="149"/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49"/>
      <c r="T12" s="149"/>
      <c r="V12" s="2"/>
      <c r="W12" s="2"/>
    </row>
    <row r="13" spans="1:23" ht="16.5" thickBot="1">
      <c r="A13" s="39"/>
      <c r="B13" s="39"/>
      <c r="C13" s="39"/>
      <c r="D13" s="39"/>
      <c r="E13" s="39" t="s">
        <v>145</v>
      </c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W13" s="44" t="s">
        <v>27</v>
      </c>
    </row>
    <row r="14" spans="1:23" ht="48" thickBot="1">
      <c r="A14" s="92" t="s">
        <v>0</v>
      </c>
      <c r="B14" s="92" t="s">
        <v>20</v>
      </c>
      <c r="C14" s="92" t="s">
        <v>1</v>
      </c>
      <c r="D14" s="76" t="s">
        <v>2</v>
      </c>
      <c r="E14" s="92" t="s">
        <v>6</v>
      </c>
      <c r="F14" s="20" t="s">
        <v>6</v>
      </c>
      <c r="G14" s="4" t="s">
        <v>6</v>
      </c>
      <c r="H14" s="4" t="s">
        <v>6</v>
      </c>
      <c r="I14" s="4" t="s">
        <v>6</v>
      </c>
      <c r="J14" s="4" t="s">
        <v>6</v>
      </c>
      <c r="K14" s="4" t="s">
        <v>6</v>
      </c>
      <c r="L14" s="4" t="s">
        <v>6</v>
      </c>
      <c r="M14" s="4" t="s">
        <v>6</v>
      </c>
      <c r="N14" s="4" t="s">
        <v>6</v>
      </c>
      <c r="O14" s="4" t="s">
        <v>6</v>
      </c>
      <c r="P14" s="4" t="s">
        <v>6</v>
      </c>
      <c r="Q14" s="4" t="s">
        <v>6</v>
      </c>
      <c r="R14" s="4" t="s">
        <v>6</v>
      </c>
      <c r="S14" s="4" t="s">
        <v>6</v>
      </c>
      <c r="T14" s="4" t="s">
        <v>6</v>
      </c>
      <c r="U14" s="31" t="s">
        <v>6</v>
      </c>
      <c r="V14" s="45" t="s">
        <v>29</v>
      </c>
      <c r="W14" s="37" t="s">
        <v>28</v>
      </c>
    </row>
    <row r="15" spans="1:23" ht="25.5" customHeight="1" thickBot="1">
      <c r="A15" s="93" t="s">
        <v>146</v>
      </c>
      <c r="B15" s="94" t="s">
        <v>3</v>
      </c>
      <c r="C15" s="94" t="s">
        <v>4</v>
      </c>
      <c r="D15" s="95"/>
      <c r="E15" s="127">
        <f>E19+E22+E49+E56+E60+E65+E69+E75+E78+E81+E84+E87+E95+E16+E52+E46+E98</f>
        <v>453525.18000000005</v>
      </c>
      <c r="F15" s="77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9"/>
      <c r="W15" s="80"/>
    </row>
    <row r="16" spans="1:23" ht="19.5" customHeight="1" thickBot="1">
      <c r="A16" s="106" t="s">
        <v>216</v>
      </c>
      <c r="B16" s="107" t="s">
        <v>159</v>
      </c>
      <c r="C16" s="107" t="s">
        <v>160</v>
      </c>
      <c r="D16" s="108"/>
      <c r="E16" s="109">
        <f>E17</f>
        <v>1569.6</v>
      </c>
      <c r="F16" s="77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9"/>
      <c r="W16" s="80"/>
    </row>
    <row r="17" spans="1:23" ht="18" customHeight="1" thickBot="1">
      <c r="A17" s="84" t="s">
        <v>21</v>
      </c>
      <c r="B17" s="110" t="s">
        <v>159</v>
      </c>
      <c r="C17" s="110" t="s">
        <v>160</v>
      </c>
      <c r="D17" s="111"/>
      <c r="E17" s="112">
        <f>E18</f>
        <v>1569.6</v>
      </c>
      <c r="F17" s="77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9"/>
      <c r="W17" s="80"/>
    </row>
    <row r="18" spans="1:23" ht="25.5" customHeight="1" thickBot="1">
      <c r="A18" s="70" t="s">
        <v>158</v>
      </c>
      <c r="B18" s="113" t="s">
        <v>159</v>
      </c>
      <c r="C18" s="113" t="s">
        <v>161</v>
      </c>
      <c r="D18" s="114"/>
      <c r="E18" s="115">
        <v>1569.6</v>
      </c>
      <c r="F18" s="77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9"/>
      <c r="W18" s="80"/>
    </row>
    <row r="19" spans="1:23" ht="32.25" thickBot="1">
      <c r="A19" s="13" t="s">
        <v>178</v>
      </c>
      <c r="B19" s="16">
        <v>951</v>
      </c>
      <c r="C19" s="9" t="s">
        <v>76</v>
      </c>
      <c r="D19" s="9"/>
      <c r="E19" s="10">
        <f>E20</f>
        <v>10087.55</v>
      </c>
      <c r="F19" s="77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9"/>
      <c r="W19" s="80"/>
    </row>
    <row r="20" spans="1:23" ht="16.5" thickBot="1">
      <c r="A20" s="84" t="s">
        <v>21</v>
      </c>
      <c r="B20" s="81">
        <v>951</v>
      </c>
      <c r="C20" s="81" t="s">
        <v>76</v>
      </c>
      <c r="D20" s="82"/>
      <c r="E20" s="83">
        <f>E21</f>
        <v>10087.55</v>
      </c>
      <c r="F20" s="77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9"/>
      <c r="W20" s="80"/>
    </row>
    <row r="21" spans="1:23" ht="32.25" thickBot="1">
      <c r="A21" s="67" t="s">
        <v>77</v>
      </c>
      <c r="B21" s="74">
        <v>951</v>
      </c>
      <c r="C21" s="66" t="s">
        <v>78</v>
      </c>
      <c r="D21" s="68"/>
      <c r="E21" s="69">
        <v>10087.55</v>
      </c>
      <c r="F21" s="77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9"/>
      <c r="W21" s="80"/>
    </row>
    <row r="22" spans="1:23" ht="16.5" thickBot="1">
      <c r="A22" s="13" t="s">
        <v>217</v>
      </c>
      <c r="B22" s="16">
        <v>953</v>
      </c>
      <c r="C22" s="9" t="s">
        <v>116</v>
      </c>
      <c r="D22" s="9"/>
      <c r="E22" s="120">
        <f>E23</f>
        <v>407626.48000000004</v>
      </c>
      <c r="F22" s="77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9"/>
      <c r="W22" s="80"/>
    </row>
    <row r="23" spans="1:23" ht="26.25" thickBot="1">
      <c r="A23" s="84" t="s">
        <v>23</v>
      </c>
      <c r="B23" s="81" t="s">
        <v>22</v>
      </c>
      <c r="C23" s="81" t="s">
        <v>4</v>
      </c>
      <c r="D23" s="82"/>
      <c r="E23" s="125">
        <f>E24+E28+E38+E43+E40</f>
        <v>407626.48000000004</v>
      </c>
      <c r="F23" s="77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9"/>
      <c r="W23" s="80"/>
    </row>
    <row r="24" spans="1:23" ht="19.5" customHeight="1" thickBot="1">
      <c r="A24" s="86" t="s">
        <v>117</v>
      </c>
      <c r="B24" s="18">
        <v>953</v>
      </c>
      <c r="C24" s="6" t="s">
        <v>118</v>
      </c>
      <c r="D24" s="6"/>
      <c r="E24" s="128">
        <f>E25+E27+E26</f>
        <v>83677.51</v>
      </c>
      <c r="F24" s="77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9"/>
      <c r="W24" s="80"/>
    </row>
    <row r="25" spans="1:23" ht="32.25" thickBot="1">
      <c r="A25" s="64" t="s">
        <v>77</v>
      </c>
      <c r="B25" s="65">
        <v>953</v>
      </c>
      <c r="C25" s="66" t="s">
        <v>119</v>
      </c>
      <c r="D25" s="66"/>
      <c r="E25" s="119">
        <v>28678.51</v>
      </c>
      <c r="F25" s="77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9"/>
      <c r="W25" s="80"/>
    </row>
    <row r="26" spans="1:23" ht="32.25" thickBot="1">
      <c r="A26" s="67" t="s">
        <v>151</v>
      </c>
      <c r="B26" s="65">
        <v>953</v>
      </c>
      <c r="C26" s="66" t="s">
        <v>152</v>
      </c>
      <c r="D26" s="66"/>
      <c r="E26" s="119">
        <v>55</v>
      </c>
      <c r="F26" s="77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9"/>
      <c r="W26" s="80"/>
    </row>
    <row r="27" spans="1:23" ht="51" customHeight="1" thickBot="1">
      <c r="A27" s="70" t="s">
        <v>120</v>
      </c>
      <c r="B27" s="65">
        <v>953</v>
      </c>
      <c r="C27" s="66" t="s">
        <v>121</v>
      </c>
      <c r="D27" s="66"/>
      <c r="E27" s="119">
        <v>54944</v>
      </c>
      <c r="F27" s="77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9"/>
      <c r="W27" s="80"/>
    </row>
    <row r="28" spans="1:23" ht="23.25" customHeight="1" thickBot="1">
      <c r="A28" s="87" t="s">
        <v>122</v>
      </c>
      <c r="B28" s="85">
        <v>953</v>
      </c>
      <c r="C28" s="6" t="s">
        <v>123</v>
      </c>
      <c r="D28" s="6"/>
      <c r="E28" s="128">
        <f>E29+E30+E32+E33+E35+E36+E34+E31+E37</f>
        <v>288203.73</v>
      </c>
      <c r="F28" s="77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9"/>
      <c r="W28" s="80"/>
    </row>
    <row r="29" spans="1:23" ht="32.25" thickBot="1">
      <c r="A29" s="64" t="s">
        <v>45</v>
      </c>
      <c r="B29" s="65">
        <v>953</v>
      </c>
      <c r="C29" s="66" t="s">
        <v>124</v>
      </c>
      <c r="D29" s="66"/>
      <c r="E29" s="119">
        <v>0</v>
      </c>
      <c r="F29" s="77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9"/>
      <c r="W29" s="80"/>
    </row>
    <row r="30" spans="1:23" ht="32.25" thickBot="1">
      <c r="A30" s="64" t="s">
        <v>77</v>
      </c>
      <c r="B30" s="65">
        <v>953</v>
      </c>
      <c r="C30" s="66" t="s">
        <v>125</v>
      </c>
      <c r="D30" s="66"/>
      <c r="E30" s="119">
        <v>57178.73</v>
      </c>
      <c r="F30" s="77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9"/>
      <c r="W30" s="80"/>
    </row>
    <row r="31" spans="1:23" ht="32.25" thickBot="1">
      <c r="A31" s="67" t="s">
        <v>172</v>
      </c>
      <c r="B31" s="65">
        <v>953</v>
      </c>
      <c r="C31" s="66" t="s">
        <v>173</v>
      </c>
      <c r="D31" s="66"/>
      <c r="E31" s="119">
        <v>2000</v>
      </c>
      <c r="F31" s="77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9"/>
      <c r="W31" s="80"/>
    </row>
    <row r="32" spans="1:23" ht="32.25" thickBot="1">
      <c r="A32" s="64" t="s">
        <v>126</v>
      </c>
      <c r="B32" s="88">
        <v>953</v>
      </c>
      <c r="C32" s="66" t="s">
        <v>127</v>
      </c>
      <c r="D32" s="66"/>
      <c r="E32" s="119">
        <v>4834</v>
      </c>
      <c r="F32" s="77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9"/>
      <c r="W32" s="80"/>
    </row>
    <row r="33" spans="1:23" ht="48" customHeight="1" thickBot="1">
      <c r="A33" s="89" t="s">
        <v>128</v>
      </c>
      <c r="B33" s="90">
        <v>953</v>
      </c>
      <c r="C33" s="66" t="s">
        <v>129</v>
      </c>
      <c r="D33" s="66"/>
      <c r="E33" s="119">
        <v>220568</v>
      </c>
      <c r="F33" s="77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9"/>
      <c r="W33" s="80"/>
    </row>
    <row r="34" spans="1:23" ht="33" customHeight="1" thickBot="1">
      <c r="A34" s="91" t="s">
        <v>134</v>
      </c>
      <c r="B34" s="74">
        <v>953</v>
      </c>
      <c r="C34" s="66" t="s">
        <v>135</v>
      </c>
      <c r="D34" s="66"/>
      <c r="E34" s="119">
        <v>0</v>
      </c>
      <c r="F34" s="77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9"/>
      <c r="W34" s="80"/>
    </row>
    <row r="35" spans="1:23" ht="33" customHeight="1" thickBot="1">
      <c r="A35" s="91" t="s">
        <v>136</v>
      </c>
      <c r="B35" s="74">
        <v>953</v>
      </c>
      <c r="C35" s="66" t="s">
        <v>137</v>
      </c>
      <c r="D35" s="66"/>
      <c r="E35" s="119">
        <v>700</v>
      </c>
      <c r="F35" s="77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9"/>
      <c r="W35" s="80"/>
    </row>
    <row r="36" spans="1:23" ht="20.25" customHeight="1" thickBot="1">
      <c r="A36" s="70" t="s">
        <v>138</v>
      </c>
      <c r="B36" s="65">
        <v>953</v>
      </c>
      <c r="C36" s="66" t="s">
        <v>139</v>
      </c>
      <c r="D36" s="66"/>
      <c r="E36" s="119">
        <v>2923</v>
      </c>
      <c r="F36" s="77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9"/>
      <c r="W36" s="80"/>
    </row>
    <row r="37" spans="1:23" ht="49.5" customHeight="1" thickBot="1">
      <c r="A37" s="70" t="s">
        <v>189</v>
      </c>
      <c r="B37" s="65">
        <v>953</v>
      </c>
      <c r="C37" s="66" t="s">
        <v>190</v>
      </c>
      <c r="D37" s="66"/>
      <c r="E37" s="119">
        <v>0</v>
      </c>
      <c r="F37" s="77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9"/>
      <c r="W37" s="80"/>
    </row>
    <row r="38" spans="1:23" ht="32.25" thickBot="1">
      <c r="A38" s="86" t="s">
        <v>130</v>
      </c>
      <c r="B38" s="85">
        <v>953</v>
      </c>
      <c r="C38" s="6" t="s">
        <v>131</v>
      </c>
      <c r="D38" s="6"/>
      <c r="E38" s="128">
        <f>E39</f>
        <v>20957.65</v>
      </c>
      <c r="F38" s="77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9"/>
      <c r="W38" s="80"/>
    </row>
    <row r="39" spans="1:23" ht="32.25" thickBot="1">
      <c r="A39" s="64" t="s">
        <v>132</v>
      </c>
      <c r="B39" s="65">
        <v>953</v>
      </c>
      <c r="C39" s="66" t="s">
        <v>133</v>
      </c>
      <c r="D39" s="66"/>
      <c r="E39" s="119">
        <v>20957.65</v>
      </c>
      <c r="F39" s="77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9"/>
      <c r="W39" s="80"/>
    </row>
    <row r="40" spans="1:23" ht="32.25" thickBot="1">
      <c r="A40" s="124" t="s">
        <v>218</v>
      </c>
      <c r="B40" s="18">
        <v>953</v>
      </c>
      <c r="C40" s="6" t="s">
        <v>171</v>
      </c>
      <c r="D40" s="6"/>
      <c r="E40" s="128">
        <f>E42+E41</f>
        <v>537.69</v>
      </c>
      <c r="F40" s="77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9"/>
      <c r="W40" s="80"/>
    </row>
    <row r="41" spans="1:23" ht="32.25" thickBot="1">
      <c r="A41" s="67" t="s">
        <v>232</v>
      </c>
      <c r="B41" s="65">
        <v>953</v>
      </c>
      <c r="C41" s="66" t="s">
        <v>233</v>
      </c>
      <c r="D41" s="66"/>
      <c r="E41" s="119">
        <v>383.69</v>
      </c>
      <c r="F41" s="77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9"/>
      <c r="W41" s="80"/>
    </row>
    <row r="42" spans="1:23" ht="32.25" thickBot="1">
      <c r="A42" s="67" t="s">
        <v>193</v>
      </c>
      <c r="B42" s="65">
        <v>953</v>
      </c>
      <c r="C42" s="66" t="s">
        <v>194</v>
      </c>
      <c r="D42" s="66"/>
      <c r="E42" s="119">
        <v>154</v>
      </c>
      <c r="F42" s="77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9"/>
      <c r="W42" s="80"/>
    </row>
    <row r="43" spans="1:23" ht="32.25" thickBot="1">
      <c r="A43" s="86" t="s">
        <v>140</v>
      </c>
      <c r="B43" s="18">
        <v>953</v>
      </c>
      <c r="C43" s="6" t="s">
        <v>141</v>
      </c>
      <c r="D43" s="6"/>
      <c r="E43" s="128">
        <f>E44+E45</f>
        <v>14249.9</v>
      </c>
      <c r="F43" s="77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9"/>
      <c r="W43" s="80"/>
    </row>
    <row r="44" spans="1:23" ht="32.25" thickBot="1">
      <c r="A44" s="64" t="s">
        <v>45</v>
      </c>
      <c r="B44" s="65">
        <v>953</v>
      </c>
      <c r="C44" s="66" t="s">
        <v>142</v>
      </c>
      <c r="D44" s="66"/>
      <c r="E44" s="119">
        <v>13729.9</v>
      </c>
      <c r="F44" s="77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9"/>
      <c r="W44" s="80"/>
    </row>
    <row r="45" spans="1:23" ht="16.5" thickBot="1">
      <c r="A45" s="64" t="s">
        <v>174</v>
      </c>
      <c r="B45" s="65">
        <v>953</v>
      </c>
      <c r="C45" s="66" t="s">
        <v>175</v>
      </c>
      <c r="D45" s="66"/>
      <c r="E45" s="119">
        <v>520</v>
      </c>
      <c r="F45" s="77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9"/>
      <c r="W45" s="80"/>
    </row>
    <row r="46" spans="1:23" ht="16.5" thickBot="1">
      <c r="A46" s="8" t="s">
        <v>219</v>
      </c>
      <c r="B46" s="16">
        <v>951</v>
      </c>
      <c r="C46" s="9" t="s">
        <v>167</v>
      </c>
      <c r="D46" s="9"/>
      <c r="E46" s="10">
        <f>E47</f>
        <v>50</v>
      </c>
      <c r="F46" s="77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9"/>
      <c r="W46" s="80"/>
    </row>
    <row r="47" spans="1:23" ht="16.5" thickBot="1">
      <c r="A47" s="84" t="s">
        <v>21</v>
      </c>
      <c r="B47" s="103">
        <v>951</v>
      </c>
      <c r="C47" s="104" t="s">
        <v>167</v>
      </c>
      <c r="D47" s="104"/>
      <c r="E47" s="105">
        <f>E48</f>
        <v>50</v>
      </c>
      <c r="F47" s="77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9"/>
      <c r="W47" s="80"/>
    </row>
    <row r="48" spans="1:23" ht="32.25" thickBot="1">
      <c r="A48" s="70" t="s">
        <v>165</v>
      </c>
      <c r="B48" s="65">
        <v>951</v>
      </c>
      <c r="C48" s="66" t="s">
        <v>166</v>
      </c>
      <c r="D48" s="66"/>
      <c r="E48" s="69">
        <v>50</v>
      </c>
      <c r="F48" s="77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9"/>
      <c r="W48" s="80"/>
    </row>
    <row r="49" spans="1:23" ht="16.5" customHeight="1" thickBot="1">
      <c r="A49" s="13" t="s">
        <v>220</v>
      </c>
      <c r="B49" s="16">
        <v>951</v>
      </c>
      <c r="C49" s="9" t="s">
        <v>101</v>
      </c>
      <c r="D49" s="9"/>
      <c r="E49" s="10">
        <f>E50</f>
        <v>50</v>
      </c>
      <c r="F49" s="77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9"/>
      <c r="W49" s="80"/>
    </row>
    <row r="50" spans="1:23" ht="16.5" thickBot="1">
      <c r="A50" s="84" t="s">
        <v>21</v>
      </c>
      <c r="B50" s="81">
        <v>951</v>
      </c>
      <c r="C50" s="81" t="s">
        <v>101</v>
      </c>
      <c r="D50" s="82"/>
      <c r="E50" s="83">
        <f>E51</f>
        <v>50</v>
      </c>
      <c r="F50" s="77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9"/>
      <c r="W50" s="80"/>
    </row>
    <row r="51" spans="1:23" ht="33" customHeight="1" thickBot="1">
      <c r="A51" s="70" t="s">
        <v>102</v>
      </c>
      <c r="B51" s="65">
        <v>951</v>
      </c>
      <c r="C51" s="66" t="s">
        <v>103</v>
      </c>
      <c r="D51" s="66"/>
      <c r="E51" s="69">
        <v>50</v>
      </c>
      <c r="F51" s="77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9"/>
      <c r="W51" s="80"/>
    </row>
    <row r="52" spans="1:23" ht="33" customHeight="1" thickBot="1">
      <c r="A52" s="75" t="s">
        <v>221</v>
      </c>
      <c r="B52" s="16">
        <v>951</v>
      </c>
      <c r="C52" s="9" t="s">
        <v>153</v>
      </c>
      <c r="D52" s="9"/>
      <c r="E52" s="10">
        <f>E53</f>
        <v>158.5</v>
      </c>
      <c r="F52" s="77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9"/>
      <c r="W52" s="80"/>
    </row>
    <row r="53" spans="1:23" ht="18.75" customHeight="1" thickBot="1">
      <c r="A53" s="84" t="s">
        <v>21</v>
      </c>
      <c r="B53" s="103">
        <v>951</v>
      </c>
      <c r="C53" s="104" t="s">
        <v>153</v>
      </c>
      <c r="D53" s="104"/>
      <c r="E53" s="105">
        <f>E54+E55</f>
        <v>158.5</v>
      </c>
      <c r="F53" s="77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9"/>
      <c r="W53" s="80"/>
    </row>
    <row r="54" spans="1:23" ht="33" customHeight="1" thickBot="1">
      <c r="A54" s="64" t="s">
        <v>156</v>
      </c>
      <c r="B54" s="65">
        <v>951</v>
      </c>
      <c r="C54" s="66" t="s">
        <v>154</v>
      </c>
      <c r="D54" s="66"/>
      <c r="E54" s="69">
        <v>138.5</v>
      </c>
      <c r="F54" s="77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9"/>
      <c r="W54" s="80"/>
    </row>
    <row r="55" spans="1:23" ht="33" customHeight="1" thickBot="1">
      <c r="A55" s="64" t="s">
        <v>157</v>
      </c>
      <c r="B55" s="65">
        <v>951</v>
      </c>
      <c r="C55" s="66" t="s">
        <v>155</v>
      </c>
      <c r="D55" s="66"/>
      <c r="E55" s="69">
        <v>20</v>
      </c>
      <c r="F55" s="77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9"/>
      <c r="W55" s="80"/>
    </row>
    <row r="56" spans="1:23" ht="20.25" customHeight="1" thickBot="1">
      <c r="A56" s="106" t="s">
        <v>222</v>
      </c>
      <c r="B56" s="16">
        <v>951</v>
      </c>
      <c r="C56" s="9" t="s">
        <v>18</v>
      </c>
      <c r="D56" s="9"/>
      <c r="E56" s="10">
        <f>E57</f>
        <v>107.66</v>
      </c>
      <c r="F56" s="77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9"/>
      <c r="W56" s="80"/>
    </row>
    <row r="57" spans="1:23" ht="16.5" thickBot="1">
      <c r="A57" s="84" t="s">
        <v>21</v>
      </c>
      <c r="B57" s="81">
        <v>951</v>
      </c>
      <c r="C57" s="81" t="s">
        <v>18</v>
      </c>
      <c r="D57" s="82"/>
      <c r="E57" s="83">
        <f>E58+E59</f>
        <v>107.66</v>
      </c>
      <c r="F57" s="77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9"/>
      <c r="W57" s="80"/>
    </row>
    <row r="58" spans="1:23" ht="34.5" customHeight="1" thickBot="1">
      <c r="A58" s="64" t="s">
        <v>53</v>
      </c>
      <c r="B58" s="65">
        <v>951</v>
      </c>
      <c r="C58" s="66" t="s">
        <v>54</v>
      </c>
      <c r="D58" s="66"/>
      <c r="E58" s="69">
        <v>67.66</v>
      </c>
      <c r="F58" s="77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9"/>
      <c r="W58" s="80"/>
    </row>
    <row r="59" spans="1:23" ht="32.25" thickBot="1">
      <c r="A59" s="64" t="s">
        <v>55</v>
      </c>
      <c r="B59" s="65">
        <v>951</v>
      </c>
      <c r="C59" s="66" t="s">
        <v>56</v>
      </c>
      <c r="D59" s="66"/>
      <c r="E59" s="69">
        <v>40</v>
      </c>
      <c r="F59" s="77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9"/>
      <c r="W59" s="80"/>
    </row>
    <row r="60" spans="1:23" ht="35.25" customHeight="1" thickBot="1">
      <c r="A60" s="106" t="s">
        <v>223</v>
      </c>
      <c r="B60" s="16">
        <v>951</v>
      </c>
      <c r="C60" s="9" t="s">
        <v>68</v>
      </c>
      <c r="D60" s="9"/>
      <c r="E60" s="120">
        <f>E61</f>
        <v>150</v>
      </c>
      <c r="F60" s="77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9"/>
      <c r="W60" s="80"/>
    </row>
    <row r="61" spans="1:23" ht="16.5" thickBot="1">
      <c r="A61" s="84" t="s">
        <v>21</v>
      </c>
      <c r="B61" s="81">
        <v>951</v>
      </c>
      <c r="C61" s="81" t="s">
        <v>68</v>
      </c>
      <c r="D61" s="82"/>
      <c r="E61" s="125">
        <f>E62+E63+E64</f>
        <v>150</v>
      </c>
      <c r="F61" s="77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9"/>
      <c r="W61" s="80"/>
    </row>
    <row r="62" spans="1:23" ht="49.5" customHeight="1" thickBot="1">
      <c r="A62" s="64" t="s">
        <v>69</v>
      </c>
      <c r="B62" s="65">
        <v>951</v>
      </c>
      <c r="C62" s="66" t="s">
        <v>70</v>
      </c>
      <c r="D62" s="66"/>
      <c r="E62" s="119">
        <v>50</v>
      </c>
      <c r="F62" s="77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9"/>
      <c r="W62" s="80"/>
    </row>
    <row r="63" spans="1:23" ht="35.25" customHeight="1" thickBot="1">
      <c r="A63" s="64" t="s">
        <v>71</v>
      </c>
      <c r="B63" s="65">
        <v>951</v>
      </c>
      <c r="C63" s="66" t="s">
        <v>72</v>
      </c>
      <c r="D63" s="66"/>
      <c r="E63" s="119">
        <v>100</v>
      </c>
      <c r="F63" s="77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9"/>
      <c r="W63" s="80"/>
    </row>
    <row r="64" spans="1:23" ht="35.25" customHeight="1" thickBot="1">
      <c r="A64" s="64" t="s">
        <v>187</v>
      </c>
      <c r="B64" s="65">
        <v>951</v>
      </c>
      <c r="C64" s="66" t="s">
        <v>188</v>
      </c>
      <c r="D64" s="66"/>
      <c r="E64" s="119">
        <v>0</v>
      </c>
      <c r="F64" s="77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9"/>
      <c r="W64" s="80"/>
    </row>
    <row r="65" spans="1:23" ht="33" customHeight="1" thickBot="1">
      <c r="A65" s="106" t="s">
        <v>224</v>
      </c>
      <c r="B65" s="16">
        <v>951</v>
      </c>
      <c r="C65" s="9" t="s">
        <v>73</v>
      </c>
      <c r="D65" s="9"/>
      <c r="E65" s="120">
        <f>E66</f>
        <v>371.15</v>
      </c>
      <c r="F65" s="77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9"/>
      <c r="W65" s="80"/>
    </row>
    <row r="66" spans="1:23" ht="16.5" thickBot="1">
      <c r="A66" s="84" t="s">
        <v>21</v>
      </c>
      <c r="B66" s="81">
        <v>951</v>
      </c>
      <c r="C66" s="81" t="s">
        <v>73</v>
      </c>
      <c r="D66" s="82"/>
      <c r="E66" s="125">
        <f>E67+E68</f>
        <v>371.15</v>
      </c>
      <c r="F66" s="77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9"/>
      <c r="W66" s="80"/>
    </row>
    <row r="67" spans="1:23" ht="48" thickBot="1">
      <c r="A67" s="64" t="s">
        <v>74</v>
      </c>
      <c r="B67" s="65">
        <v>951</v>
      </c>
      <c r="C67" s="66" t="s">
        <v>75</v>
      </c>
      <c r="D67" s="66"/>
      <c r="E67" s="119">
        <v>371.15</v>
      </c>
      <c r="F67" s="77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9"/>
      <c r="W67" s="80"/>
    </row>
    <row r="68" spans="1:23" ht="79.5" thickBot="1">
      <c r="A68" s="126" t="s">
        <v>181</v>
      </c>
      <c r="B68" s="65">
        <v>951</v>
      </c>
      <c r="C68" s="66" t="s">
        <v>182</v>
      </c>
      <c r="D68" s="66"/>
      <c r="E68" s="119">
        <v>0</v>
      </c>
      <c r="F68" s="77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9"/>
      <c r="W68" s="80"/>
    </row>
    <row r="69" spans="1:23" ht="34.5" customHeight="1" thickBot="1">
      <c r="A69" s="106" t="s">
        <v>225</v>
      </c>
      <c r="B69" s="16">
        <v>951</v>
      </c>
      <c r="C69" s="11" t="s">
        <v>63</v>
      </c>
      <c r="D69" s="11"/>
      <c r="E69" s="12">
        <f>E70</f>
        <v>11700</v>
      </c>
      <c r="F69" s="77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9"/>
      <c r="W69" s="80"/>
    </row>
    <row r="70" spans="1:23" ht="16.5" thickBot="1">
      <c r="A70" s="84" t="s">
        <v>21</v>
      </c>
      <c r="B70" s="81">
        <v>951</v>
      </c>
      <c r="C70" s="81" t="s">
        <v>63</v>
      </c>
      <c r="D70" s="82"/>
      <c r="E70" s="83">
        <f>E71+E74+E72+E73</f>
        <v>11700</v>
      </c>
      <c r="F70" s="77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9"/>
      <c r="W70" s="80"/>
    </row>
    <row r="71" spans="1:23" ht="49.5" customHeight="1" thickBot="1">
      <c r="A71" s="64" t="s">
        <v>64</v>
      </c>
      <c r="B71" s="65">
        <v>951</v>
      </c>
      <c r="C71" s="66" t="s">
        <v>65</v>
      </c>
      <c r="D71" s="66"/>
      <c r="E71" s="69">
        <v>2892.92</v>
      </c>
      <c r="F71" s="77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9"/>
      <c r="W71" s="80"/>
    </row>
    <row r="72" spans="1:23" ht="49.5" customHeight="1" thickBot="1">
      <c r="A72" s="64" t="s">
        <v>208</v>
      </c>
      <c r="B72" s="65">
        <v>951</v>
      </c>
      <c r="C72" s="66" t="s">
        <v>210</v>
      </c>
      <c r="D72" s="66"/>
      <c r="E72" s="69">
        <v>3091.2</v>
      </c>
      <c r="F72" s="77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9"/>
      <c r="W72" s="80"/>
    </row>
    <row r="73" spans="1:23" ht="49.5" customHeight="1" thickBot="1">
      <c r="A73" s="64" t="s">
        <v>209</v>
      </c>
      <c r="B73" s="65">
        <v>951</v>
      </c>
      <c r="C73" s="66" t="s">
        <v>211</v>
      </c>
      <c r="D73" s="66"/>
      <c r="E73" s="69">
        <v>5715.88</v>
      </c>
      <c r="F73" s="77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9"/>
      <c r="W73" s="80"/>
    </row>
    <row r="74" spans="1:23" ht="32.25" customHeight="1" thickBot="1">
      <c r="A74" s="126" t="s">
        <v>183</v>
      </c>
      <c r="B74" s="65">
        <v>951</v>
      </c>
      <c r="C74" s="66" t="s">
        <v>184</v>
      </c>
      <c r="D74" s="66"/>
      <c r="E74" s="69">
        <v>0</v>
      </c>
      <c r="F74" s="77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9"/>
      <c r="W74" s="80"/>
    </row>
    <row r="75" spans="1:23" ht="16.5" thickBot="1">
      <c r="A75" s="106" t="s">
        <v>226</v>
      </c>
      <c r="B75" s="16">
        <v>951</v>
      </c>
      <c r="C75" s="9" t="s">
        <v>90</v>
      </c>
      <c r="D75" s="9"/>
      <c r="E75" s="10">
        <f>E76</f>
        <v>200</v>
      </c>
      <c r="F75" s="77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9"/>
      <c r="W75" s="80"/>
    </row>
    <row r="76" spans="1:23" ht="16.5" thickBot="1">
      <c r="A76" s="84" t="s">
        <v>21</v>
      </c>
      <c r="B76" s="81">
        <v>951</v>
      </c>
      <c r="C76" s="81" t="s">
        <v>90</v>
      </c>
      <c r="D76" s="82"/>
      <c r="E76" s="83">
        <f>E77</f>
        <v>200</v>
      </c>
      <c r="F76" s="77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9"/>
      <c r="W76" s="80"/>
    </row>
    <row r="77" spans="1:23" ht="33.75" customHeight="1" thickBot="1">
      <c r="A77" s="70" t="s">
        <v>91</v>
      </c>
      <c r="B77" s="65">
        <v>951</v>
      </c>
      <c r="C77" s="66" t="s">
        <v>92</v>
      </c>
      <c r="D77" s="66"/>
      <c r="E77" s="69">
        <v>200</v>
      </c>
      <c r="F77" s="77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9"/>
      <c r="W77" s="80"/>
    </row>
    <row r="78" spans="1:23" ht="16.5" thickBot="1">
      <c r="A78" s="106" t="s">
        <v>227</v>
      </c>
      <c r="B78" s="16">
        <v>951</v>
      </c>
      <c r="C78" s="9" t="s">
        <v>93</v>
      </c>
      <c r="D78" s="9"/>
      <c r="E78" s="10">
        <f>E79</f>
        <v>100</v>
      </c>
      <c r="F78" s="77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78"/>
      <c r="U78" s="78"/>
      <c r="V78" s="79"/>
      <c r="W78" s="80"/>
    </row>
    <row r="79" spans="1:23" ht="16.5" thickBot="1">
      <c r="A79" s="84" t="s">
        <v>21</v>
      </c>
      <c r="B79" s="81">
        <v>951</v>
      </c>
      <c r="C79" s="81" t="s">
        <v>93</v>
      </c>
      <c r="D79" s="82"/>
      <c r="E79" s="83">
        <f>E80</f>
        <v>100</v>
      </c>
      <c r="F79" s="77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9"/>
      <c r="W79" s="80"/>
    </row>
    <row r="80" spans="1:23" ht="32.25" thickBot="1">
      <c r="A80" s="70" t="s">
        <v>94</v>
      </c>
      <c r="B80" s="65">
        <v>951</v>
      </c>
      <c r="C80" s="66" t="s">
        <v>95</v>
      </c>
      <c r="D80" s="66"/>
      <c r="E80" s="69">
        <v>100</v>
      </c>
      <c r="F80" s="77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9"/>
      <c r="W80" s="80"/>
    </row>
    <row r="81" spans="1:23" ht="16.5" thickBot="1">
      <c r="A81" s="8" t="s">
        <v>228</v>
      </c>
      <c r="B81" s="16">
        <v>951</v>
      </c>
      <c r="C81" s="9" t="s">
        <v>96</v>
      </c>
      <c r="D81" s="9"/>
      <c r="E81" s="10">
        <f>E82</f>
        <v>50</v>
      </c>
      <c r="F81" s="77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9"/>
      <c r="W81" s="80"/>
    </row>
    <row r="82" spans="1:23" ht="16.5" thickBot="1">
      <c r="A82" s="84" t="s">
        <v>21</v>
      </c>
      <c r="B82" s="81">
        <v>951</v>
      </c>
      <c r="C82" s="81" t="s">
        <v>96</v>
      </c>
      <c r="D82" s="82"/>
      <c r="E82" s="83">
        <f>E83</f>
        <v>50</v>
      </c>
      <c r="F82" s="77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9"/>
      <c r="W82" s="80"/>
    </row>
    <row r="83" spans="1:23" ht="34.5" customHeight="1" thickBot="1">
      <c r="A83" s="70" t="s">
        <v>97</v>
      </c>
      <c r="B83" s="65">
        <v>951</v>
      </c>
      <c r="C83" s="66" t="s">
        <v>98</v>
      </c>
      <c r="D83" s="66"/>
      <c r="E83" s="69">
        <v>50</v>
      </c>
      <c r="F83" s="77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9"/>
      <c r="W83" s="80"/>
    </row>
    <row r="84" spans="1:23" ht="18.75" customHeight="1" thickBot="1">
      <c r="A84" s="75" t="s">
        <v>229</v>
      </c>
      <c r="B84" s="17">
        <v>951</v>
      </c>
      <c r="C84" s="9" t="s">
        <v>104</v>
      </c>
      <c r="D84" s="9"/>
      <c r="E84" s="10">
        <f>E85</f>
        <v>200</v>
      </c>
      <c r="F84" s="77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9"/>
      <c r="W84" s="80"/>
    </row>
    <row r="85" spans="1:23" ht="22.5" customHeight="1" thickBot="1">
      <c r="A85" s="84" t="s">
        <v>21</v>
      </c>
      <c r="B85" s="81">
        <v>951</v>
      </c>
      <c r="C85" s="81" t="s">
        <v>104</v>
      </c>
      <c r="D85" s="82"/>
      <c r="E85" s="83">
        <f>E86</f>
        <v>200</v>
      </c>
      <c r="F85" s="77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9"/>
      <c r="W85" s="80"/>
    </row>
    <row r="86" spans="1:23" ht="34.5" customHeight="1" thickBot="1">
      <c r="A86" s="70" t="s">
        <v>105</v>
      </c>
      <c r="B86" s="65">
        <v>951</v>
      </c>
      <c r="C86" s="66" t="s">
        <v>106</v>
      </c>
      <c r="D86" s="66"/>
      <c r="E86" s="69">
        <v>200</v>
      </c>
      <c r="F86" s="77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9"/>
      <c r="W86" s="80"/>
    </row>
    <row r="87" spans="1:23" ht="16.5" thickBot="1">
      <c r="A87" s="13" t="s">
        <v>79</v>
      </c>
      <c r="B87" s="16">
        <v>951</v>
      </c>
      <c r="C87" s="11" t="s">
        <v>80</v>
      </c>
      <c r="D87" s="11"/>
      <c r="E87" s="12">
        <f>E88</f>
        <v>18527.470000000005</v>
      </c>
      <c r="F87" s="77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9"/>
      <c r="W87" s="80"/>
    </row>
    <row r="88" spans="1:23" ht="16.5" thickBot="1">
      <c r="A88" s="84" t="s">
        <v>21</v>
      </c>
      <c r="B88" s="81">
        <v>951</v>
      </c>
      <c r="C88" s="81" t="s">
        <v>80</v>
      </c>
      <c r="D88" s="82"/>
      <c r="E88" s="83">
        <f>E89+E91</f>
        <v>18527.470000000005</v>
      </c>
      <c r="F88" s="77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9"/>
      <c r="W88" s="80"/>
    </row>
    <row r="89" spans="1:23" ht="16.5" thickBot="1">
      <c r="A89" s="5" t="s">
        <v>31</v>
      </c>
      <c r="B89" s="18">
        <v>951</v>
      </c>
      <c r="C89" s="6" t="s">
        <v>81</v>
      </c>
      <c r="D89" s="6"/>
      <c r="E89" s="7">
        <f>E90</f>
        <v>100</v>
      </c>
      <c r="F89" s="77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9"/>
      <c r="W89" s="80"/>
    </row>
    <row r="90" spans="1:23" ht="32.25" thickBot="1">
      <c r="A90" s="70" t="s">
        <v>82</v>
      </c>
      <c r="B90" s="65">
        <v>951</v>
      </c>
      <c r="C90" s="66" t="s">
        <v>83</v>
      </c>
      <c r="D90" s="66"/>
      <c r="E90" s="69">
        <v>100</v>
      </c>
      <c r="F90" s="77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  <c r="S90" s="78"/>
      <c r="T90" s="78"/>
      <c r="U90" s="78"/>
      <c r="V90" s="79"/>
      <c r="W90" s="80"/>
    </row>
    <row r="91" spans="1:23" ht="19.5" customHeight="1" thickBot="1">
      <c r="A91" s="59" t="s">
        <v>84</v>
      </c>
      <c r="B91" s="18">
        <v>951</v>
      </c>
      <c r="C91" s="6" t="s">
        <v>85</v>
      </c>
      <c r="D91" s="6"/>
      <c r="E91" s="7">
        <f>E92+E94+E93</f>
        <v>18427.470000000005</v>
      </c>
      <c r="F91" s="77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  <c r="S91" s="78"/>
      <c r="T91" s="78"/>
      <c r="U91" s="78"/>
      <c r="V91" s="79"/>
      <c r="W91" s="80"/>
    </row>
    <row r="92" spans="1:23" ht="32.25" thickBot="1">
      <c r="A92" s="64" t="s">
        <v>86</v>
      </c>
      <c r="B92" s="65">
        <v>951</v>
      </c>
      <c r="C92" s="66" t="s">
        <v>87</v>
      </c>
      <c r="D92" s="66"/>
      <c r="E92" s="69">
        <v>10177.7</v>
      </c>
      <c r="F92" s="77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9"/>
      <c r="W92" s="80"/>
    </row>
    <row r="93" spans="1:23" ht="16.5" thickBot="1">
      <c r="A93" s="67" t="s">
        <v>235</v>
      </c>
      <c r="B93" s="65">
        <v>951</v>
      </c>
      <c r="C93" s="66" t="s">
        <v>236</v>
      </c>
      <c r="D93" s="66"/>
      <c r="E93" s="69">
        <v>54.99</v>
      </c>
      <c r="F93" s="77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  <c r="S93" s="78"/>
      <c r="T93" s="78"/>
      <c r="U93" s="78"/>
      <c r="V93" s="79"/>
      <c r="W93" s="80"/>
    </row>
    <row r="94" spans="1:23" ht="32.25" thickBot="1">
      <c r="A94" s="64" t="s">
        <v>88</v>
      </c>
      <c r="B94" s="65">
        <v>951</v>
      </c>
      <c r="C94" s="66" t="s">
        <v>89</v>
      </c>
      <c r="D94" s="66"/>
      <c r="E94" s="69">
        <v>8194.78</v>
      </c>
      <c r="F94" s="77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78"/>
      <c r="V94" s="79"/>
      <c r="W94" s="80"/>
    </row>
    <row r="95" spans="1:23" ht="32.25" thickBot="1">
      <c r="A95" s="106" t="s">
        <v>230</v>
      </c>
      <c r="B95" s="16">
        <v>951</v>
      </c>
      <c r="C95" s="9" t="s">
        <v>57</v>
      </c>
      <c r="D95" s="9"/>
      <c r="E95" s="10">
        <f>E96</f>
        <v>100</v>
      </c>
      <c r="F95" s="77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  <c r="R95" s="78"/>
      <c r="S95" s="78"/>
      <c r="T95" s="78"/>
      <c r="U95" s="78"/>
      <c r="V95" s="79"/>
      <c r="W95" s="80"/>
    </row>
    <row r="96" spans="1:23" ht="21.75" customHeight="1" thickBot="1">
      <c r="A96" s="84" t="s">
        <v>21</v>
      </c>
      <c r="B96" s="81">
        <v>951</v>
      </c>
      <c r="C96" s="81" t="s">
        <v>57</v>
      </c>
      <c r="D96" s="82"/>
      <c r="E96" s="83">
        <f>E97</f>
        <v>100</v>
      </c>
      <c r="F96" s="77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78"/>
      <c r="T96" s="78"/>
      <c r="U96" s="78"/>
      <c r="V96" s="79"/>
      <c r="W96" s="80"/>
    </row>
    <row r="97" spans="1:23" ht="34.5" customHeight="1" thickBot="1">
      <c r="A97" s="64" t="s">
        <v>58</v>
      </c>
      <c r="B97" s="65">
        <v>951</v>
      </c>
      <c r="C97" s="66" t="s">
        <v>59</v>
      </c>
      <c r="D97" s="66"/>
      <c r="E97" s="69">
        <v>100</v>
      </c>
      <c r="F97" s="77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  <c r="R97" s="78"/>
      <c r="S97" s="78"/>
      <c r="T97" s="78"/>
      <c r="U97" s="78"/>
      <c r="V97" s="79"/>
      <c r="W97" s="80"/>
    </row>
    <row r="98" spans="1:23" ht="34.5" customHeight="1" thickBot="1">
      <c r="A98" s="106" t="s">
        <v>231</v>
      </c>
      <c r="B98" s="141">
        <v>951</v>
      </c>
      <c r="C98" s="142" t="s">
        <v>196</v>
      </c>
      <c r="D98" s="142"/>
      <c r="E98" s="10">
        <f>E99</f>
        <v>2476.77</v>
      </c>
      <c r="F98" s="77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  <c r="R98" s="78"/>
      <c r="S98" s="78"/>
      <c r="T98" s="78"/>
      <c r="U98" s="78"/>
      <c r="V98" s="79"/>
      <c r="W98" s="80"/>
    </row>
    <row r="99" spans="1:23" ht="23.25" customHeight="1" thickBot="1">
      <c r="A99" s="84" t="s">
        <v>21</v>
      </c>
      <c r="B99" s="143">
        <v>951</v>
      </c>
      <c r="C99" s="144" t="s">
        <v>196</v>
      </c>
      <c r="D99" s="144"/>
      <c r="E99" s="105">
        <f>E100</f>
        <v>2476.77</v>
      </c>
      <c r="F99" s="77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  <c r="S99" s="78"/>
      <c r="T99" s="78"/>
      <c r="U99" s="78"/>
      <c r="V99" s="79"/>
      <c r="W99" s="80"/>
    </row>
    <row r="100" spans="1:23" ht="48.75" customHeight="1" thickBot="1">
      <c r="A100" s="64" t="s">
        <v>195</v>
      </c>
      <c r="B100" s="139">
        <v>951</v>
      </c>
      <c r="C100" s="140" t="s">
        <v>197</v>
      </c>
      <c r="D100" s="140"/>
      <c r="E100" s="69">
        <v>2476.77</v>
      </c>
      <c r="F100" s="77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  <c r="R100" s="78"/>
      <c r="S100" s="78"/>
      <c r="T100" s="78"/>
      <c r="U100" s="78"/>
      <c r="V100" s="79"/>
      <c r="W100" s="80"/>
    </row>
    <row r="101" spans="1:23" ht="38.25" thickBot="1">
      <c r="A101" s="96" t="s">
        <v>32</v>
      </c>
      <c r="B101" s="97" t="s">
        <v>3</v>
      </c>
      <c r="C101" s="98" t="s">
        <v>33</v>
      </c>
      <c r="D101" s="98"/>
      <c r="E101" s="121">
        <f>E102+E151</f>
        <v>96974.34</v>
      </c>
      <c r="F101" s="77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  <c r="S101" s="78"/>
      <c r="T101" s="78"/>
      <c r="U101" s="78"/>
      <c r="V101" s="79"/>
      <c r="W101" s="80"/>
    </row>
    <row r="102" spans="1:23" ht="19.5" thickBot="1">
      <c r="A102" s="84" t="s">
        <v>21</v>
      </c>
      <c r="B102" s="81">
        <v>951</v>
      </c>
      <c r="C102" s="81" t="s">
        <v>33</v>
      </c>
      <c r="D102" s="82"/>
      <c r="E102" s="122">
        <f>E103+E104+E108+E112+E115+E116+E126+E128+E132+E139+E141+E143+E145+E147+E149+E136+E110+E114+E130+E134</f>
        <v>94449.51</v>
      </c>
      <c r="F102" s="24" t="e">
        <f>#REF!+#REF!+F126+F128+#REF!+#REF!+#REF!+#REF!+#REF!+#REF!+#REF!+F147</f>
        <v>#REF!</v>
      </c>
      <c r="G102" s="24" t="e">
        <f>#REF!+#REF!+G126+G128+#REF!+#REF!+#REF!+#REF!+#REF!+#REF!+#REF!+G147</f>
        <v>#REF!</v>
      </c>
      <c r="H102" s="24" t="e">
        <f>#REF!+#REF!+H126+H128+#REF!+#REF!+#REF!+#REF!+#REF!+#REF!+#REF!+H147</f>
        <v>#REF!</v>
      </c>
      <c r="I102" s="24" t="e">
        <f>#REF!+#REF!+I126+I128+#REF!+#REF!+#REF!+#REF!+#REF!+#REF!+#REF!+I147</f>
        <v>#REF!</v>
      </c>
      <c r="J102" s="24" t="e">
        <f>#REF!+#REF!+J126+J128+#REF!+#REF!+#REF!+#REF!+#REF!+#REF!+#REF!+J147</f>
        <v>#REF!</v>
      </c>
      <c r="K102" s="24" t="e">
        <f>#REF!+#REF!+K126+K128+#REF!+#REF!+#REF!+#REF!+#REF!+#REF!+#REF!+K147</f>
        <v>#REF!</v>
      </c>
      <c r="L102" s="24" t="e">
        <f>#REF!+#REF!+L126+L128+#REF!+#REF!+#REF!+#REF!+#REF!+#REF!+#REF!+L147</f>
        <v>#REF!</v>
      </c>
      <c r="M102" s="24" t="e">
        <f>#REF!+#REF!+M126+M128+#REF!+#REF!+#REF!+#REF!+#REF!+#REF!+#REF!+M147</f>
        <v>#REF!</v>
      </c>
      <c r="N102" s="24" t="e">
        <f>#REF!+#REF!+N126+N128+#REF!+#REF!+#REF!+#REF!+#REF!+#REF!+#REF!+N147</f>
        <v>#REF!</v>
      </c>
      <c r="O102" s="24" t="e">
        <f>#REF!+#REF!+O126+O128+#REF!+#REF!+#REF!+#REF!+#REF!+#REF!+#REF!+O147</f>
        <v>#REF!</v>
      </c>
      <c r="P102" s="24" t="e">
        <f>#REF!+#REF!+P126+P128+#REF!+#REF!+#REF!+#REF!+#REF!+#REF!+#REF!+P147</f>
        <v>#REF!</v>
      </c>
      <c r="Q102" s="24" t="e">
        <f>#REF!+#REF!+Q126+Q128+#REF!+#REF!+#REF!+#REF!+#REF!+#REF!+#REF!+Q147</f>
        <v>#REF!</v>
      </c>
      <c r="R102" s="24" t="e">
        <f>#REF!+#REF!+R126+R128+#REF!+#REF!+#REF!+#REF!+#REF!+#REF!+#REF!+R147</f>
        <v>#REF!</v>
      </c>
      <c r="S102" s="24" t="e">
        <f>#REF!+#REF!+S126+S128+#REF!+#REF!+#REF!+#REF!+#REF!+#REF!+#REF!+S147</f>
        <v>#REF!</v>
      </c>
      <c r="T102" s="24" t="e">
        <f>#REF!+#REF!+T126+T128+#REF!+#REF!+#REF!+#REF!+#REF!+#REF!+#REF!+T147</f>
        <v>#REF!</v>
      </c>
      <c r="U102" s="24" t="e">
        <f>#REF!+#REF!+U126+U128+#REF!+#REF!+#REF!+#REF!+#REF!+#REF!+#REF!+U147</f>
        <v>#REF!</v>
      </c>
      <c r="V102" s="47" t="e">
        <f>#REF!+#REF!+V126+V128+#REF!+#REF!+#REF!+#REF!+#REF!+#REF!+#REF!+V147</f>
        <v>#REF!</v>
      </c>
      <c r="W102" s="46" t="e">
        <f>V102/E102*100</f>
        <v>#REF!</v>
      </c>
    </row>
    <row r="103" spans="1:23" ht="20.25" customHeight="1" outlineLevel="3" thickBot="1">
      <c r="A103" s="8" t="s">
        <v>35</v>
      </c>
      <c r="B103" s="16">
        <v>951</v>
      </c>
      <c r="C103" s="9" t="s">
        <v>36</v>
      </c>
      <c r="D103" s="9"/>
      <c r="E103" s="10">
        <v>1716.18</v>
      </c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48"/>
      <c r="W103" s="46"/>
    </row>
    <row r="104" spans="1:23" ht="49.5" customHeight="1" outlineLevel="5" thickBot="1">
      <c r="A104" s="8" t="s">
        <v>7</v>
      </c>
      <c r="B104" s="16">
        <v>951</v>
      </c>
      <c r="C104" s="9" t="s">
        <v>34</v>
      </c>
      <c r="D104" s="9"/>
      <c r="E104" s="10">
        <f>E105+E106+E107</f>
        <v>3255.73</v>
      </c>
      <c r="F104" s="23">
        <v>1204.8</v>
      </c>
      <c r="G104" s="7">
        <v>1204.8</v>
      </c>
      <c r="H104" s="7">
        <v>1204.8</v>
      </c>
      <c r="I104" s="7">
        <v>1204.8</v>
      </c>
      <c r="J104" s="7">
        <v>1204.8</v>
      </c>
      <c r="K104" s="7">
        <v>1204.8</v>
      </c>
      <c r="L104" s="7">
        <v>1204.8</v>
      </c>
      <c r="M104" s="7">
        <v>1204.8</v>
      </c>
      <c r="N104" s="7">
        <v>1204.8</v>
      </c>
      <c r="O104" s="7">
        <v>1204.8</v>
      </c>
      <c r="P104" s="7">
        <v>1204.8</v>
      </c>
      <c r="Q104" s="7">
        <v>1204.8</v>
      </c>
      <c r="R104" s="7">
        <v>1204.8</v>
      </c>
      <c r="S104" s="7">
        <v>1204.8</v>
      </c>
      <c r="T104" s="7">
        <v>1204.8</v>
      </c>
      <c r="U104" s="34">
        <v>1204.8</v>
      </c>
      <c r="V104" s="50">
        <v>1147.63638</v>
      </c>
      <c r="W104" s="46">
        <f>V104/E104*100</f>
        <v>35.24974061116861</v>
      </c>
    </row>
    <row r="105" spans="1:23" ht="36" customHeight="1" outlineLevel="6" thickBot="1">
      <c r="A105" s="99" t="s">
        <v>185</v>
      </c>
      <c r="B105" s="100">
        <v>951</v>
      </c>
      <c r="C105" s="66" t="s">
        <v>37</v>
      </c>
      <c r="D105" s="66"/>
      <c r="E105" s="69">
        <v>1893.29</v>
      </c>
      <c r="F105" s="27" t="e">
        <f>#REF!</f>
        <v>#REF!</v>
      </c>
      <c r="G105" s="27" t="e">
        <f>#REF!</f>
        <v>#REF!</v>
      </c>
      <c r="H105" s="27" t="e">
        <f>#REF!</f>
        <v>#REF!</v>
      </c>
      <c r="I105" s="27" t="e">
        <f>#REF!</f>
        <v>#REF!</v>
      </c>
      <c r="J105" s="27" t="e">
        <f>#REF!</f>
        <v>#REF!</v>
      </c>
      <c r="K105" s="27" t="e">
        <f>#REF!</f>
        <v>#REF!</v>
      </c>
      <c r="L105" s="27" t="e">
        <f>#REF!</f>
        <v>#REF!</v>
      </c>
      <c r="M105" s="27" t="e">
        <f>#REF!</f>
        <v>#REF!</v>
      </c>
      <c r="N105" s="27" t="e">
        <f>#REF!</f>
        <v>#REF!</v>
      </c>
      <c r="O105" s="27" t="e">
        <f>#REF!</f>
        <v>#REF!</v>
      </c>
      <c r="P105" s="27" t="e">
        <f>#REF!</f>
        <v>#REF!</v>
      </c>
      <c r="Q105" s="27" t="e">
        <f>#REF!</f>
        <v>#REF!</v>
      </c>
      <c r="R105" s="27" t="e">
        <f>#REF!</f>
        <v>#REF!</v>
      </c>
      <c r="S105" s="27" t="e">
        <f>#REF!</f>
        <v>#REF!</v>
      </c>
      <c r="T105" s="27" t="e">
        <f>#REF!</f>
        <v>#REF!</v>
      </c>
      <c r="U105" s="27" t="e">
        <f>#REF!</f>
        <v>#REF!</v>
      </c>
      <c r="V105" s="51" t="e">
        <f>#REF!</f>
        <v>#REF!</v>
      </c>
      <c r="W105" s="46" t="e">
        <f>V105/E105*100</f>
        <v>#REF!</v>
      </c>
    </row>
    <row r="106" spans="1:23" ht="21.75" customHeight="1" outlineLevel="6" thickBot="1">
      <c r="A106" s="64" t="s">
        <v>38</v>
      </c>
      <c r="B106" s="65">
        <v>951</v>
      </c>
      <c r="C106" s="66" t="s">
        <v>39</v>
      </c>
      <c r="D106" s="66"/>
      <c r="E106" s="69">
        <v>1170.44</v>
      </c>
      <c r="F106" s="42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56"/>
      <c r="W106" s="46"/>
    </row>
    <row r="107" spans="1:23" ht="19.5" customHeight="1" outlineLevel="6" thickBot="1">
      <c r="A107" s="64" t="s">
        <v>186</v>
      </c>
      <c r="B107" s="65">
        <v>951</v>
      </c>
      <c r="C107" s="66" t="s">
        <v>40</v>
      </c>
      <c r="D107" s="66"/>
      <c r="E107" s="69">
        <v>192</v>
      </c>
      <c r="F107" s="42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56"/>
      <c r="W107" s="46"/>
    </row>
    <row r="108" spans="1:23" ht="49.5" customHeight="1" outlineLevel="6" thickBot="1">
      <c r="A108" s="8" t="s">
        <v>8</v>
      </c>
      <c r="B108" s="16">
        <v>951</v>
      </c>
      <c r="C108" s="9" t="s">
        <v>34</v>
      </c>
      <c r="D108" s="9"/>
      <c r="E108" s="10">
        <f>E109</f>
        <v>6159.42</v>
      </c>
      <c r="F108" s="23">
        <v>96</v>
      </c>
      <c r="G108" s="7">
        <v>96</v>
      </c>
      <c r="H108" s="7">
        <v>96</v>
      </c>
      <c r="I108" s="7">
        <v>96</v>
      </c>
      <c r="J108" s="7">
        <v>96</v>
      </c>
      <c r="K108" s="7">
        <v>96</v>
      </c>
      <c r="L108" s="7">
        <v>96</v>
      </c>
      <c r="M108" s="7">
        <v>96</v>
      </c>
      <c r="N108" s="7">
        <v>96</v>
      </c>
      <c r="O108" s="7">
        <v>96</v>
      </c>
      <c r="P108" s="7">
        <v>96</v>
      </c>
      <c r="Q108" s="7">
        <v>96</v>
      </c>
      <c r="R108" s="7">
        <v>96</v>
      </c>
      <c r="S108" s="7">
        <v>96</v>
      </c>
      <c r="T108" s="7">
        <v>96</v>
      </c>
      <c r="U108" s="34">
        <v>96</v>
      </c>
      <c r="V108" s="50">
        <v>141</v>
      </c>
      <c r="W108" s="46">
        <f>V108/E108*100</f>
        <v>2.2891765783141915</v>
      </c>
    </row>
    <row r="109" spans="1:23" ht="37.5" customHeight="1" outlineLevel="3" thickBot="1">
      <c r="A109" s="99" t="s">
        <v>179</v>
      </c>
      <c r="B109" s="65">
        <v>951</v>
      </c>
      <c r="C109" s="66" t="s">
        <v>37</v>
      </c>
      <c r="D109" s="66"/>
      <c r="E109" s="69">
        <v>6159.42</v>
      </c>
      <c r="F109" s="28" t="e">
        <f>#REF!</f>
        <v>#REF!</v>
      </c>
      <c r="G109" s="28" t="e">
        <f>#REF!</f>
        <v>#REF!</v>
      </c>
      <c r="H109" s="28" t="e">
        <f>#REF!</f>
        <v>#REF!</v>
      </c>
      <c r="I109" s="28" t="e">
        <f>#REF!</f>
        <v>#REF!</v>
      </c>
      <c r="J109" s="28" t="e">
        <f>#REF!</f>
        <v>#REF!</v>
      </c>
      <c r="K109" s="28" t="e">
        <f>#REF!</f>
        <v>#REF!</v>
      </c>
      <c r="L109" s="28" t="e">
        <f>#REF!</f>
        <v>#REF!</v>
      </c>
      <c r="M109" s="28" t="e">
        <f>#REF!</f>
        <v>#REF!</v>
      </c>
      <c r="N109" s="28" t="e">
        <f>#REF!</f>
        <v>#REF!</v>
      </c>
      <c r="O109" s="28" t="e">
        <f>#REF!</f>
        <v>#REF!</v>
      </c>
      <c r="P109" s="28" t="e">
        <f>#REF!</f>
        <v>#REF!</v>
      </c>
      <c r="Q109" s="28" t="e">
        <f>#REF!</f>
        <v>#REF!</v>
      </c>
      <c r="R109" s="28" t="e">
        <f>#REF!</f>
        <v>#REF!</v>
      </c>
      <c r="S109" s="28" t="e">
        <f>#REF!</f>
        <v>#REF!</v>
      </c>
      <c r="T109" s="28" t="e">
        <f>#REF!</f>
        <v>#REF!</v>
      </c>
      <c r="U109" s="28" t="e">
        <f>#REF!</f>
        <v>#REF!</v>
      </c>
      <c r="V109" s="52" t="e">
        <f>#REF!</f>
        <v>#REF!</v>
      </c>
      <c r="W109" s="46" t="e">
        <f>V109/E109*100</f>
        <v>#REF!</v>
      </c>
    </row>
    <row r="110" spans="1:23" ht="18.75" customHeight="1" outlineLevel="3" thickBot="1">
      <c r="A110" s="8" t="s">
        <v>168</v>
      </c>
      <c r="B110" s="16">
        <v>951</v>
      </c>
      <c r="C110" s="9" t="s">
        <v>34</v>
      </c>
      <c r="D110" s="9"/>
      <c r="E110" s="10">
        <f>E111</f>
        <v>0</v>
      </c>
      <c r="F110" s="116"/>
      <c r="G110" s="117"/>
      <c r="H110" s="117"/>
      <c r="I110" s="117"/>
      <c r="J110" s="117"/>
      <c r="K110" s="117"/>
      <c r="L110" s="117"/>
      <c r="M110" s="117"/>
      <c r="N110" s="117"/>
      <c r="O110" s="117"/>
      <c r="P110" s="117"/>
      <c r="Q110" s="117"/>
      <c r="R110" s="117"/>
      <c r="S110" s="117"/>
      <c r="T110" s="117"/>
      <c r="U110" s="117"/>
      <c r="V110" s="118"/>
      <c r="W110" s="46"/>
    </row>
    <row r="111" spans="1:23" ht="33" customHeight="1" outlineLevel="3" thickBot="1">
      <c r="A111" s="64" t="s">
        <v>169</v>
      </c>
      <c r="B111" s="65">
        <v>951</v>
      </c>
      <c r="C111" s="66" t="s">
        <v>170</v>
      </c>
      <c r="D111" s="66"/>
      <c r="E111" s="69">
        <v>0</v>
      </c>
      <c r="F111" s="116"/>
      <c r="G111" s="117"/>
      <c r="H111" s="117"/>
      <c r="I111" s="117"/>
      <c r="J111" s="117"/>
      <c r="K111" s="117"/>
      <c r="L111" s="117"/>
      <c r="M111" s="117"/>
      <c r="N111" s="117"/>
      <c r="O111" s="117"/>
      <c r="P111" s="117"/>
      <c r="Q111" s="117"/>
      <c r="R111" s="117"/>
      <c r="S111" s="117"/>
      <c r="T111" s="117"/>
      <c r="U111" s="117"/>
      <c r="V111" s="118"/>
      <c r="W111" s="46"/>
    </row>
    <row r="112" spans="1:23" ht="33" customHeight="1" outlineLevel="5" thickBot="1">
      <c r="A112" s="8" t="s">
        <v>9</v>
      </c>
      <c r="B112" s="16">
        <v>951</v>
      </c>
      <c r="C112" s="9" t="s">
        <v>34</v>
      </c>
      <c r="D112" s="9"/>
      <c r="E112" s="10">
        <f>E113</f>
        <v>4629.63</v>
      </c>
      <c r="F112" s="42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56"/>
      <c r="W112" s="46"/>
    </row>
    <row r="113" spans="1:23" ht="32.25" outlineLevel="4" thickBot="1">
      <c r="A113" s="99" t="s">
        <v>180</v>
      </c>
      <c r="B113" s="65">
        <v>951</v>
      </c>
      <c r="C113" s="66" t="s">
        <v>37</v>
      </c>
      <c r="D113" s="66"/>
      <c r="E113" s="69">
        <v>4629.63</v>
      </c>
      <c r="F113" s="29" t="e">
        <f>#REF!</f>
        <v>#REF!</v>
      </c>
      <c r="G113" s="29" t="e">
        <f>#REF!</f>
        <v>#REF!</v>
      </c>
      <c r="H113" s="29" t="e">
        <f>#REF!</f>
        <v>#REF!</v>
      </c>
      <c r="I113" s="29" t="e">
        <f>#REF!</f>
        <v>#REF!</v>
      </c>
      <c r="J113" s="29" t="e">
        <f>#REF!</f>
        <v>#REF!</v>
      </c>
      <c r="K113" s="29" t="e">
        <f>#REF!</f>
        <v>#REF!</v>
      </c>
      <c r="L113" s="29" t="e">
        <f>#REF!</f>
        <v>#REF!</v>
      </c>
      <c r="M113" s="29" t="e">
        <f>#REF!</f>
        <v>#REF!</v>
      </c>
      <c r="N113" s="29" t="e">
        <f>#REF!</f>
        <v>#REF!</v>
      </c>
      <c r="O113" s="29" t="e">
        <f>#REF!</f>
        <v>#REF!</v>
      </c>
      <c r="P113" s="29" t="e">
        <f>#REF!</f>
        <v>#REF!</v>
      </c>
      <c r="Q113" s="29" t="e">
        <f>#REF!</f>
        <v>#REF!</v>
      </c>
      <c r="R113" s="29" t="e">
        <f>#REF!</f>
        <v>#REF!</v>
      </c>
      <c r="S113" s="29" t="e">
        <f>#REF!</f>
        <v>#REF!</v>
      </c>
      <c r="T113" s="29" t="e">
        <f>#REF!</f>
        <v>#REF!</v>
      </c>
      <c r="U113" s="29" t="e">
        <f>#REF!</f>
        <v>#REF!</v>
      </c>
      <c r="V113" s="49" t="e">
        <f>#REF!</f>
        <v>#REF!</v>
      </c>
      <c r="W113" s="46" t="e">
        <f>V113/E113*100</f>
        <v>#REF!</v>
      </c>
    </row>
    <row r="114" spans="1:23" ht="16.5" outlineLevel="4" thickBot="1">
      <c r="A114" s="146" t="s">
        <v>198</v>
      </c>
      <c r="B114" s="16">
        <v>951</v>
      </c>
      <c r="C114" s="9" t="s">
        <v>199</v>
      </c>
      <c r="D114" s="9"/>
      <c r="E114" s="10">
        <v>1000</v>
      </c>
      <c r="F114" s="42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145"/>
      <c r="W114" s="46"/>
    </row>
    <row r="115" spans="1:23" ht="32.25" outlineLevel="5" thickBot="1">
      <c r="A115" s="8" t="s">
        <v>41</v>
      </c>
      <c r="B115" s="16">
        <v>951</v>
      </c>
      <c r="C115" s="9" t="s">
        <v>42</v>
      </c>
      <c r="D115" s="9"/>
      <c r="E115" s="10">
        <v>200</v>
      </c>
      <c r="F115" s="23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34"/>
      <c r="V115" s="50">
        <v>0</v>
      </c>
      <c r="W115" s="46">
        <f>V115/E115*100</f>
        <v>0</v>
      </c>
    </row>
    <row r="116" spans="1:23" ht="16.5" outlineLevel="3" thickBot="1">
      <c r="A116" s="8" t="s">
        <v>10</v>
      </c>
      <c r="B116" s="16">
        <v>951</v>
      </c>
      <c r="C116" s="9" t="s">
        <v>34</v>
      </c>
      <c r="D116" s="9"/>
      <c r="E116" s="120">
        <f>E117+E118+E119+E122+E123+E124+E125+E121+E120</f>
        <v>48724.85</v>
      </c>
      <c r="F116" s="28" t="e">
        <f>#REF!+#REF!</f>
        <v>#REF!</v>
      </c>
      <c r="G116" s="28" t="e">
        <f>#REF!+#REF!</f>
        <v>#REF!</v>
      </c>
      <c r="H116" s="28" t="e">
        <f>#REF!+#REF!</f>
        <v>#REF!</v>
      </c>
      <c r="I116" s="28" t="e">
        <f>#REF!+#REF!</f>
        <v>#REF!</v>
      </c>
      <c r="J116" s="28" t="e">
        <f>#REF!+#REF!</f>
        <v>#REF!</v>
      </c>
      <c r="K116" s="28" t="e">
        <f>#REF!+#REF!</f>
        <v>#REF!</v>
      </c>
      <c r="L116" s="28" t="e">
        <f>#REF!+#REF!</f>
        <v>#REF!</v>
      </c>
      <c r="M116" s="28" t="e">
        <f>#REF!+#REF!</f>
        <v>#REF!</v>
      </c>
      <c r="N116" s="28" t="e">
        <f>#REF!+#REF!</f>
        <v>#REF!</v>
      </c>
      <c r="O116" s="28" t="e">
        <f>#REF!+#REF!</f>
        <v>#REF!</v>
      </c>
      <c r="P116" s="28" t="e">
        <f>#REF!+#REF!</f>
        <v>#REF!</v>
      </c>
      <c r="Q116" s="28" t="e">
        <f>#REF!+#REF!</f>
        <v>#REF!</v>
      </c>
      <c r="R116" s="28" t="e">
        <f>#REF!+#REF!</f>
        <v>#REF!</v>
      </c>
      <c r="S116" s="28" t="e">
        <f>#REF!+#REF!</f>
        <v>#REF!</v>
      </c>
      <c r="T116" s="28" t="e">
        <f>#REF!+#REF!</f>
        <v>#REF!</v>
      </c>
      <c r="U116" s="28" t="e">
        <f>#REF!+#REF!</f>
        <v>#REF!</v>
      </c>
      <c r="V116" s="54" t="e">
        <f>#REF!+#REF!</f>
        <v>#REF!</v>
      </c>
      <c r="W116" s="46" t="e">
        <f>V116/E116*100</f>
        <v>#REF!</v>
      </c>
    </row>
    <row r="117" spans="1:23" ht="19.5" customHeight="1" outlineLevel="5" thickBot="1">
      <c r="A117" s="64" t="s">
        <v>11</v>
      </c>
      <c r="B117" s="65">
        <v>951</v>
      </c>
      <c r="C117" s="66" t="s">
        <v>162</v>
      </c>
      <c r="D117" s="66"/>
      <c r="E117" s="69">
        <v>1605</v>
      </c>
      <c r="F117" s="42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56"/>
      <c r="W117" s="46"/>
    </row>
    <row r="118" spans="1:23" ht="32.25" outlineLevel="5" thickBot="1">
      <c r="A118" s="99" t="s">
        <v>180</v>
      </c>
      <c r="B118" s="65">
        <v>951</v>
      </c>
      <c r="C118" s="66" t="s">
        <v>37</v>
      </c>
      <c r="D118" s="66"/>
      <c r="E118" s="119">
        <v>17871.11</v>
      </c>
      <c r="F118" s="23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34"/>
      <c r="V118" s="50">
        <v>9539.0701</v>
      </c>
      <c r="W118" s="46">
        <f>V118/E118*100</f>
        <v>53.37704317191266</v>
      </c>
    </row>
    <row r="119" spans="1:23" ht="33.75" customHeight="1" outlineLevel="4" thickBot="1">
      <c r="A119" s="64" t="s">
        <v>43</v>
      </c>
      <c r="B119" s="65">
        <v>951</v>
      </c>
      <c r="C119" s="66" t="s">
        <v>44</v>
      </c>
      <c r="D119" s="66"/>
      <c r="E119" s="69">
        <v>200</v>
      </c>
      <c r="F119" s="29" t="e">
        <f>#REF!</f>
        <v>#REF!</v>
      </c>
      <c r="G119" s="29" t="e">
        <f>#REF!</f>
        <v>#REF!</v>
      </c>
      <c r="H119" s="29" t="e">
        <f>#REF!</f>
        <v>#REF!</v>
      </c>
      <c r="I119" s="29" t="e">
        <f>#REF!</f>
        <v>#REF!</v>
      </c>
      <c r="J119" s="29" t="e">
        <f>#REF!</f>
        <v>#REF!</v>
      </c>
      <c r="K119" s="29" t="e">
        <f>#REF!</f>
        <v>#REF!</v>
      </c>
      <c r="L119" s="29" t="e">
        <f>#REF!</f>
        <v>#REF!</v>
      </c>
      <c r="M119" s="29" t="e">
        <f>#REF!</f>
        <v>#REF!</v>
      </c>
      <c r="N119" s="29" t="e">
        <f>#REF!</f>
        <v>#REF!</v>
      </c>
      <c r="O119" s="29" t="e">
        <f>#REF!</f>
        <v>#REF!</v>
      </c>
      <c r="P119" s="29" t="e">
        <f>#REF!</f>
        <v>#REF!</v>
      </c>
      <c r="Q119" s="29" t="e">
        <f>#REF!</f>
        <v>#REF!</v>
      </c>
      <c r="R119" s="29" t="e">
        <f>#REF!</f>
        <v>#REF!</v>
      </c>
      <c r="S119" s="29" t="e">
        <f>#REF!</f>
        <v>#REF!</v>
      </c>
      <c r="T119" s="29" t="e">
        <f>#REF!</f>
        <v>#REF!</v>
      </c>
      <c r="U119" s="29" t="e">
        <f>#REF!</f>
        <v>#REF!</v>
      </c>
      <c r="V119" s="53" t="e">
        <f>#REF!</f>
        <v>#REF!</v>
      </c>
      <c r="W119" s="46" t="e">
        <f>V119/E119*100</f>
        <v>#REF!</v>
      </c>
    </row>
    <row r="120" spans="1:23" ht="19.5" customHeight="1" outlineLevel="4" thickBot="1">
      <c r="A120" s="64" t="s">
        <v>177</v>
      </c>
      <c r="B120" s="65">
        <v>951</v>
      </c>
      <c r="C120" s="66" t="s">
        <v>176</v>
      </c>
      <c r="D120" s="66"/>
      <c r="E120" s="69">
        <v>225</v>
      </c>
      <c r="F120" s="42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60"/>
      <c r="W120" s="46"/>
    </row>
    <row r="121" spans="1:23" ht="33.75" customHeight="1" outlineLevel="4" thickBot="1">
      <c r="A121" s="64" t="s">
        <v>163</v>
      </c>
      <c r="B121" s="65">
        <v>951</v>
      </c>
      <c r="C121" s="66" t="s">
        <v>164</v>
      </c>
      <c r="D121" s="66"/>
      <c r="E121" s="69">
        <v>3886</v>
      </c>
      <c r="F121" s="42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60"/>
      <c r="W121" s="46"/>
    </row>
    <row r="122" spans="1:23" ht="32.25" outlineLevel="5" thickBot="1">
      <c r="A122" s="64" t="s">
        <v>45</v>
      </c>
      <c r="B122" s="65">
        <v>951</v>
      </c>
      <c r="C122" s="66" t="s">
        <v>46</v>
      </c>
      <c r="D122" s="66"/>
      <c r="E122" s="69">
        <v>22744.34</v>
      </c>
      <c r="F122" s="23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34"/>
      <c r="V122" s="50">
        <v>1067.9833</v>
      </c>
      <c r="W122" s="46">
        <f>V122/E122*100</f>
        <v>4.6956003119897085</v>
      </c>
    </row>
    <row r="123" spans="1:23" ht="32.25" outlineLevel="6" thickBot="1">
      <c r="A123" s="70" t="s">
        <v>47</v>
      </c>
      <c r="B123" s="65">
        <v>951</v>
      </c>
      <c r="C123" s="66" t="s">
        <v>48</v>
      </c>
      <c r="D123" s="66"/>
      <c r="E123" s="69">
        <v>1003.4</v>
      </c>
      <c r="F123" s="63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56"/>
      <c r="W123" s="46"/>
    </row>
    <row r="124" spans="1:23" ht="34.5" customHeight="1" outlineLevel="6" thickBot="1">
      <c r="A124" s="70" t="s">
        <v>49</v>
      </c>
      <c r="B124" s="65">
        <v>951</v>
      </c>
      <c r="C124" s="66" t="s">
        <v>50</v>
      </c>
      <c r="D124" s="66"/>
      <c r="E124" s="69">
        <v>538</v>
      </c>
      <c r="F124" s="63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56"/>
      <c r="W124" s="46"/>
    </row>
    <row r="125" spans="1:23" ht="34.5" customHeight="1" outlineLevel="6" thickBot="1">
      <c r="A125" s="70" t="s">
        <v>51</v>
      </c>
      <c r="B125" s="65">
        <v>951</v>
      </c>
      <c r="C125" s="66" t="s">
        <v>52</v>
      </c>
      <c r="D125" s="66"/>
      <c r="E125" s="69">
        <v>652</v>
      </c>
      <c r="F125" s="63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56"/>
      <c r="W125" s="46"/>
    </row>
    <row r="126" spans="1:23" ht="18" customHeight="1" outlineLevel="6" thickBot="1">
      <c r="A126" s="26" t="s">
        <v>26</v>
      </c>
      <c r="B126" s="16">
        <v>951</v>
      </c>
      <c r="C126" s="9" t="s">
        <v>34</v>
      </c>
      <c r="D126" s="72" t="s">
        <v>3</v>
      </c>
      <c r="E126" s="27">
        <f>E127</f>
        <v>1502.4</v>
      </c>
      <c r="F126" s="25" t="e">
        <f>#REF!+#REF!</f>
        <v>#REF!</v>
      </c>
      <c r="G126" s="25" t="e">
        <f>#REF!+#REF!</f>
        <v>#REF!</v>
      </c>
      <c r="H126" s="25" t="e">
        <f>#REF!+#REF!</f>
        <v>#REF!</v>
      </c>
      <c r="I126" s="25" t="e">
        <f>#REF!+#REF!</f>
        <v>#REF!</v>
      </c>
      <c r="J126" s="25" t="e">
        <f>#REF!+#REF!</f>
        <v>#REF!</v>
      </c>
      <c r="K126" s="25" t="e">
        <f>#REF!+#REF!</f>
        <v>#REF!</v>
      </c>
      <c r="L126" s="25" t="e">
        <f>#REF!+#REF!</f>
        <v>#REF!</v>
      </c>
      <c r="M126" s="25" t="e">
        <f>#REF!+#REF!</f>
        <v>#REF!</v>
      </c>
      <c r="N126" s="25" t="e">
        <f>#REF!+#REF!</f>
        <v>#REF!</v>
      </c>
      <c r="O126" s="25" t="e">
        <f>#REF!+#REF!</f>
        <v>#REF!</v>
      </c>
      <c r="P126" s="25" t="e">
        <f>#REF!+#REF!</f>
        <v>#REF!</v>
      </c>
      <c r="Q126" s="25" t="e">
        <f>#REF!+#REF!</f>
        <v>#REF!</v>
      </c>
      <c r="R126" s="25" t="e">
        <f>#REF!+#REF!</f>
        <v>#REF!</v>
      </c>
      <c r="S126" s="25" t="e">
        <f>#REF!+#REF!</f>
        <v>#REF!</v>
      </c>
      <c r="T126" s="25" t="e">
        <f>#REF!+#REF!</f>
        <v>#REF!</v>
      </c>
      <c r="U126" s="25" t="e">
        <f>#REF!+#REF!</f>
        <v>#REF!</v>
      </c>
      <c r="V126" s="55" t="e">
        <f>#REF!+#REF!</f>
        <v>#REF!</v>
      </c>
      <c r="W126" s="46" t="e">
        <f aca="true" t="shared" si="0" ref="W126:W140">V126/E126*100</f>
        <v>#REF!</v>
      </c>
    </row>
    <row r="127" spans="1:23" ht="33.75" customHeight="1" outlineLevel="4" thickBot="1">
      <c r="A127" s="101" t="s">
        <v>16</v>
      </c>
      <c r="B127" s="65">
        <v>951</v>
      </c>
      <c r="C127" s="66" t="s">
        <v>60</v>
      </c>
      <c r="D127" s="71" t="s">
        <v>3</v>
      </c>
      <c r="E127" s="102">
        <v>1502.4</v>
      </c>
      <c r="F127" s="29" t="e">
        <f>#REF!</f>
        <v>#REF!</v>
      </c>
      <c r="G127" s="29" t="e">
        <f>#REF!</f>
        <v>#REF!</v>
      </c>
      <c r="H127" s="29" t="e">
        <f>#REF!</f>
        <v>#REF!</v>
      </c>
      <c r="I127" s="29" t="e">
        <f>#REF!</f>
        <v>#REF!</v>
      </c>
      <c r="J127" s="29" t="e">
        <f>#REF!</f>
        <v>#REF!</v>
      </c>
      <c r="K127" s="29" t="e">
        <f>#REF!</f>
        <v>#REF!</v>
      </c>
      <c r="L127" s="29" t="e">
        <f>#REF!</f>
        <v>#REF!</v>
      </c>
      <c r="M127" s="29" t="e">
        <f>#REF!</f>
        <v>#REF!</v>
      </c>
      <c r="N127" s="29" t="e">
        <f>#REF!</f>
        <v>#REF!</v>
      </c>
      <c r="O127" s="29" t="e">
        <f>#REF!</f>
        <v>#REF!</v>
      </c>
      <c r="P127" s="29" t="e">
        <f>#REF!</f>
        <v>#REF!</v>
      </c>
      <c r="Q127" s="29" t="e">
        <f>#REF!</f>
        <v>#REF!</v>
      </c>
      <c r="R127" s="29" t="e">
        <f>#REF!</f>
        <v>#REF!</v>
      </c>
      <c r="S127" s="29" t="e">
        <f>#REF!</f>
        <v>#REF!</v>
      </c>
      <c r="T127" s="29" t="e">
        <f>#REF!</f>
        <v>#REF!</v>
      </c>
      <c r="U127" s="29" t="e">
        <f>#REF!</f>
        <v>#REF!</v>
      </c>
      <c r="V127" s="53" t="e">
        <f>#REF!</f>
        <v>#REF!</v>
      </c>
      <c r="W127" s="46" t="e">
        <f t="shared" si="0"/>
        <v>#REF!</v>
      </c>
    </row>
    <row r="128" spans="1:23" ht="33" customHeight="1" outlineLevel="6" thickBot="1">
      <c r="A128" s="8" t="s">
        <v>12</v>
      </c>
      <c r="B128" s="16">
        <v>951</v>
      </c>
      <c r="C128" s="9" t="s">
        <v>34</v>
      </c>
      <c r="D128" s="9"/>
      <c r="E128" s="10">
        <f>E129</f>
        <v>50</v>
      </c>
      <c r="F128" s="25" t="e">
        <f>#REF!+#REF!</f>
        <v>#REF!</v>
      </c>
      <c r="G128" s="25" t="e">
        <f>#REF!+#REF!</f>
        <v>#REF!</v>
      </c>
      <c r="H128" s="25" t="e">
        <f>#REF!+#REF!</f>
        <v>#REF!</v>
      </c>
      <c r="I128" s="25" t="e">
        <f>#REF!+#REF!</f>
        <v>#REF!</v>
      </c>
      <c r="J128" s="25" t="e">
        <f>#REF!+#REF!</f>
        <v>#REF!</v>
      </c>
      <c r="K128" s="25" t="e">
        <f>#REF!+#REF!</f>
        <v>#REF!</v>
      </c>
      <c r="L128" s="25" t="e">
        <f>#REF!+#REF!</f>
        <v>#REF!</v>
      </c>
      <c r="M128" s="25" t="e">
        <f>#REF!+#REF!</f>
        <v>#REF!</v>
      </c>
      <c r="N128" s="25" t="e">
        <f>#REF!+#REF!</f>
        <v>#REF!</v>
      </c>
      <c r="O128" s="25" t="e">
        <f>#REF!+#REF!</f>
        <v>#REF!</v>
      </c>
      <c r="P128" s="25" t="e">
        <f>#REF!+#REF!</f>
        <v>#REF!</v>
      </c>
      <c r="Q128" s="25" t="e">
        <f>#REF!+#REF!</f>
        <v>#REF!</v>
      </c>
      <c r="R128" s="25" t="e">
        <f>#REF!+#REF!</f>
        <v>#REF!</v>
      </c>
      <c r="S128" s="25" t="e">
        <f>#REF!+#REF!</f>
        <v>#REF!</v>
      </c>
      <c r="T128" s="25" t="e">
        <f>#REF!+#REF!</f>
        <v>#REF!</v>
      </c>
      <c r="U128" s="25" t="e">
        <f>#REF!+#REF!</f>
        <v>#REF!</v>
      </c>
      <c r="V128" s="55" t="e">
        <f>#REF!+#REF!</f>
        <v>#REF!</v>
      </c>
      <c r="W128" s="46" t="e">
        <f t="shared" si="0"/>
        <v>#REF!</v>
      </c>
    </row>
    <row r="129" spans="1:23" ht="48" outlineLevel="6" thickBot="1">
      <c r="A129" s="64" t="s">
        <v>61</v>
      </c>
      <c r="B129" s="65">
        <v>951</v>
      </c>
      <c r="C129" s="66" t="s">
        <v>62</v>
      </c>
      <c r="D129" s="66"/>
      <c r="E129" s="69">
        <v>50</v>
      </c>
      <c r="F129" s="23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34"/>
      <c r="V129" s="50">
        <v>0</v>
      </c>
      <c r="W129" s="46">
        <f t="shared" si="0"/>
        <v>0</v>
      </c>
    </row>
    <row r="130" spans="1:23" ht="16.5" outlineLevel="6" thickBot="1">
      <c r="A130" s="8" t="s">
        <v>200</v>
      </c>
      <c r="B130" s="16">
        <v>951</v>
      </c>
      <c r="C130" s="9" t="s">
        <v>34</v>
      </c>
      <c r="D130" s="9"/>
      <c r="E130" s="10">
        <f>E131</f>
        <v>400.96</v>
      </c>
      <c r="F130" s="23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34"/>
      <c r="V130" s="50"/>
      <c r="W130" s="46"/>
    </row>
    <row r="131" spans="1:23" ht="48" outlineLevel="6" thickBot="1">
      <c r="A131" s="64" t="s">
        <v>201</v>
      </c>
      <c r="B131" s="65">
        <v>951</v>
      </c>
      <c r="C131" s="66" t="s">
        <v>202</v>
      </c>
      <c r="D131" s="66"/>
      <c r="E131" s="69">
        <v>400.96</v>
      </c>
      <c r="F131" s="23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34"/>
      <c r="V131" s="50"/>
      <c r="W131" s="46"/>
    </row>
    <row r="132" spans="1:23" ht="16.5" outlineLevel="5" thickBot="1">
      <c r="A132" s="8" t="s">
        <v>13</v>
      </c>
      <c r="B132" s="16">
        <v>951</v>
      </c>
      <c r="C132" s="9" t="s">
        <v>34</v>
      </c>
      <c r="D132" s="9"/>
      <c r="E132" s="10">
        <f>E133</f>
        <v>593</v>
      </c>
      <c r="F132" s="23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34"/>
      <c r="V132" s="50">
        <v>110.26701</v>
      </c>
      <c r="W132" s="46">
        <f t="shared" si="0"/>
        <v>18.59477403035413</v>
      </c>
    </row>
    <row r="133" spans="1:23" ht="33" customHeight="1" outlineLevel="5" thickBot="1">
      <c r="A133" s="70" t="s">
        <v>66</v>
      </c>
      <c r="B133" s="65">
        <v>951</v>
      </c>
      <c r="C133" s="66" t="s">
        <v>67</v>
      </c>
      <c r="D133" s="66"/>
      <c r="E133" s="69">
        <v>593</v>
      </c>
      <c r="F133" s="23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34"/>
      <c r="V133" s="50">
        <v>2639.87191</v>
      </c>
      <c r="W133" s="46">
        <f t="shared" si="0"/>
        <v>445.1723288364249</v>
      </c>
    </row>
    <row r="134" spans="1:23" ht="22.5" customHeight="1" outlineLevel="5" thickBot="1">
      <c r="A134" s="147" t="s">
        <v>203</v>
      </c>
      <c r="B134" s="16">
        <v>951</v>
      </c>
      <c r="C134" s="9" t="s">
        <v>206</v>
      </c>
      <c r="D134" s="9"/>
      <c r="E134" s="10">
        <f>E135</f>
        <v>2530.47</v>
      </c>
      <c r="F134" s="23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34"/>
      <c r="V134" s="50"/>
      <c r="W134" s="46"/>
    </row>
    <row r="135" spans="1:23" ht="20.25" customHeight="1" outlineLevel="5" thickBot="1">
      <c r="A135" s="148" t="s">
        <v>204</v>
      </c>
      <c r="B135" s="65">
        <v>951</v>
      </c>
      <c r="C135" s="66" t="s">
        <v>206</v>
      </c>
      <c r="D135" s="66"/>
      <c r="E135" s="69">
        <v>2530.47</v>
      </c>
      <c r="F135" s="23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34"/>
      <c r="V135" s="50"/>
      <c r="W135" s="46"/>
    </row>
    <row r="136" spans="1:23" ht="20.25" customHeight="1" outlineLevel="5" thickBot="1">
      <c r="A136" s="8" t="s">
        <v>148</v>
      </c>
      <c r="B136" s="16">
        <v>951</v>
      </c>
      <c r="C136" s="9" t="s">
        <v>34</v>
      </c>
      <c r="D136" s="9"/>
      <c r="E136" s="10">
        <f>E137+E138</f>
        <v>50.36</v>
      </c>
      <c r="F136" s="23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34"/>
      <c r="V136" s="50"/>
      <c r="W136" s="46"/>
    </row>
    <row r="137" spans="1:23" ht="53.25" customHeight="1" outlineLevel="5" thickBot="1">
      <c r="A137" s="70" t="s">
        <v>149</v>
      </c>
      <c r="B137" s="65">
        <v>951</v>
      </c>
      <c r="C137" s="66" t="s">
        <v>150</v>
      </c>
      <c r="D137" s="66"/>
      <c r="E137" s="69">
        <v>0.36</v>
      </c>
      <c r="F137" s="23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34"/>
      <c r="V137" s="50"/>
      <c r="W137" s="46"/>
    </row>
    <row r="138" spans="1:23" ht="24" customHeight="1" outlineLevel="5" thickBot="1">
      <c r="A138" s="64" t="s">
        <v>205</v>
      </c>
      <c r="B138" s="65">
        <v>951</v>
      </c>
      <c r="C138" s="66" t="s">
        <v>207</v>
      </c>
      <c r="D138" s="66"/>
      <c r="E138" s="69">
        <v>50</v>
      </c>
      <c r="F138" s="23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34"/>
      <c r="V138" s="50"/>
      <c r="W138" s="46"/>
    </row>
    <row r="139" spans="1:23" ht="19.5" outlineLevel="6" thickBot="1">
      <c r="A139" s="8" t="s">
        <v>14</v>
      </c>
      <c r="B139" s="16">
        <v>951</v>
      </c>
      <c r="C139" s="9" t="s">
        <v>4</v>
      </c>
      <c r="D139" s="9"/>
      <c r="E139" s="10">
        <f>E140</f>
        <v>1425.78</v>
      </c>
      <c r="F139" s="21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32"/>
      <c r="V139" s="50">
        <v>0</v>
      </c>
      <c r="W139" s="46">
        <f t="shared" si="0"/>
        <v>0</v>
      </c>
    </row>
    <row r="140" spans="1:23" ht="32.25" outlineLevel="6" thickBot="1">
      <c r="A140" s="99" t="s">
        <v>179</v>
      </c>
      <c r="B140" s="100">
        <v>951</v>
      </c>
      <c r="C140" s="66" t="s">
        <v>37</v>
      </c>
      <c r="D140" s="66"/>
      <c r="E140" s="69">
        <v>1425.78</v>
      </c>
      <c r="F140" s="27" t="e">
        <f>#REF!</f>
        <v>#REF!</v>
      </c>
      <c r="G140" s="27" t="e">
        <f>#REF!</f>
        <v>#REF!</v>
      </c>
      <c r="H140" s="27" t="e">
        <f>#REF!</f>
        <v>#REF!</v>
      </c>
      <c r="I140" s="27" t="e">
        <f>#REF!</f>
        <v>#REF!</v>
      </c>
      <c r="J140" s="27" t="e">
        <f>#REF!</f>
        <v>#REF!</v>
      </c>
      <c r="K140" s="27" t="e">
        <f>#REF!</f>
        <v>#REF!</v>
      </c>
      <c r="L140" s="27" t="e">
        <f>#REF!</f>
        <v>#REF!</v>
      </c>
      <c r="M140" s="27" t="e">
        <f>#REF!</f>
        <v>#REF!</v>
      </c>
      <c r="N140" s="27" t="e">
        <f>#REF!</f>
        <v>#REF!</v>
      </c>
      <c r="O140" s="27" t="e">
        <f>#REF!</f>
        <v>#REF!</v>
      </c>
      <c r="P140" s="27" t="e">
        <f>#REF!</f>
        <v>#REF!</v>
      </c>
      <c r="Q140" s="27" t="e">
        <f>#REF!</f>
        <v>#REF!</v>
      </c>
      <c r="R140" s="27" t="e">
        <f>#REF!</f>
        <v>#REF!</v>
      </c>
      <c r="S140" s="27" t="e">
        <f>#REF!</f>
        <v>#REF!</v>
      </c>
      <c r="T140" s="27" t="e">
        <f>#REF!</f>
        <v>#REF!</v>
      </c>
      <c r="U140" s="27" t="e">
        <f>#REF!</f>
        <v>#REF!</v>
      </c>
      <c r="V140" s="51" t="e">
        <f>#REF!</f>
        <v>#REF!</v>
      </c>
      <c r="W140" s="46" t="e">
        <f t="shared" si="0"/>
        <v>#REF!</v>
      </c>
    </row>
    <row r="141" spans="1:23" ht="19.5" outlineLevel="6" thickBot="1">
      <c r="A141" s="8" t="s">
        <v>15</v>
      </c>
      <c r="B141" s="16">
        <v>951</v>
      </c>
      <c r="C141" s="9" t="s">
        <v>34</v>
      </c>
      <c r="D141" s="9"/>
      <c r="E141" s="10">
        <f>E142</f>
        <v>524.9</v>
      </c>
      <c r="F141" s="58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56"/>
      <c r="W141" s="46"/>
    </row>
    <row r="142" spans="1:23" ht="32.25" outlineLevel="6" thickBot="1">
      <c r="A142" s="64" t="s">
        <v>99</v>
      </c>
      <c r="B142" s="65">
        <v>951</v>
      </c>
      <c r="C142" s="66" t="s">
        <v>100</v>
      </c>
      <c r="D142" s="66"/>
      <c r="E142" s="69">
        <v>524.9</v>
      </c>
      <c r="F142" s="28" t="e">
        <f>#REF!</f>
        <v>#REF!</v>
      </c>
      <c r="G142" s="28" t="e">
        <f>#REF!</f>
        <v>#REF!</v>
      </c>
      <c r="H142" s="28" t="e">
        <f>#REF!</f>
        <v>#REF!</v>
      </c>
      <c r="I142" s="28" t="e">
        <f>#REF!</f>
        <v>#REF!</v>
      </c>
      <c r="J142" s="28" t="e">
        <f>#REF!</f>
        <v>#REF!</v>
      </c>
      <c r="K142" s="28" t="e">
        <f>#REF!</f>
        <v>#REF!</v>
      </c>
      <c r="L142" s="28" t="e">
        <f>#REF!</f>
        <v>#REF!</v>
      </c>
      <c r="M142" s="28" t="e">
        <f>#REF!</f>
        <v>#REF!</v>
      </c>
      <c r="N142" s="28" t="e">
        <f>#REF!</f>
        <v>#REF!</v>
      </c>
      <c r="O142" s="28" t="e">
        <f>#REF!</f>
        <v>#REF!</v>
      </c>
      <c r="P142" s="28" t="e">
        <f>#REF!</f>
        <v>#REF!</v>
      </c>
      <c r="Q142" s="28" t="e">
        <f>#REF!</f>
        <v>#REF!</v>
      </c>
      <c r="R142" s="28" t="e">
        <f>#REF!</f>
        <v>#REF!</v>
      </c>
      <c r="S142" s="28" t="e">
        <f>#REF!</f>
        <v>#REF!</v>
      </c>
      <c r="T142" s="28" t="e">
        <f>#REF!</f>
        <v>#REF!</v>
      </c>
      <c r="U142" s="28" t="e">
        <f>#REF!</f>
        <v>#REF!</v>
      </c>
      <c r="V142" s="52" t="e">
        <f>#REF!</f>
        <v>#REF!</v>
      </c>
      <c r="W142" s="46" t="e">
        <f aca="true" t="shared" si="1" ref="W142:W148">V142/E142*100</f>
        <v>#REF!</v>
      </c>
    </row>
    <row r="143" spans="1:23" ht="32.25" outlineLevel="6" thickBot="1">
      <c r="A143" s="73" t="s">
        <v>19</v>
      </c>
      <c r="B143" s="16">
        <v>951</v>
      </c>
      <c r="C143" s="9" t="s">
        <v>34</v>
      </c>
      <c r="D143" s="9"/>
      <c r="E143" s="10">
        <f>E144</f>
        <v>1900</v>
      </c>
      <c r="F143" s="29" t="e">
        <f>#REF!</f>
        <v>#REF!</v>
      </c>
      <c r="G143" s="29" t="e">
        <f>#REF!</f>
        <v>#REF!</v>
      </c>
      <c r="H143" s="29" t="e">
        <f>#REF!</f>
        <v>#REF!</v>
      </c>
      <c r="I143" s="29" t="e">
        <f>#REF!</f>
        <v>#REF!</v>
      </c>
      <c r="J143" s="29" t="e">
        <f>#REF!</f>
        <v>#REF!</v>
      </c>
      <c r="K143" s="29" t="e">
        <f>#REF!</f>
        <v>#REF!</v>
      </c>
      <c r="L143" s="29" t="e">
        <f>#REF!</f>
        <v>#REF!</v>
      </c>
      <c r="M143" s="29" t="e">
        <f>#REF!</f>
        <v>#REF!</v>
      </c>
      <c r="N143" s="29" t="e">
        <f>#REF!</f>
        <v>#REF!</v>
      </c>
      <c r="O143" s="29" t="e">
        <f>#REF!</f>
        <v>#REF!</v>
      </c>
      <c r="P143" s="29" t="e">
        <f>#REF!</f>
        <v>#REF!</v>
      </c>
      <c r="Q143" s="29" t="e">
        <f>#REF!</f>
        <v>#REF!</v>
      </c>
      <c r="R143" s="29" t="e">
        <f>#REF!</f>
        <v>#REF!</v>
      </c>
      <c r="S143" s="29" t="e">
        <f>#REF!</f>
        <v>#REF!</v>
      </c>
      <c r="T143" s="29" t="e">
        <f>#REF!</f>
        <v>#REF!</v>
      </c>
      <c r="U143" s="29" t="e">
        <f>#REF!</f>
        <v>#REF!</v>
      </c>
      <c r="V143" s="49" t="e">
        <f>#REF!</f>
        <v>#REF!</v>
      </c>
      <c r="W143" s="46" t="e">
        <f t="shared" si="1"/>
        <v>#REF!</v>
      </c>
    </row>
    <row r="144" spans="1:23" ht="32.25" customHeight="1" outlineLevel="6" thickBot="1">
      <c r="A144" s="70" t="s">
        <v>107</v>
      </c>
      <c r="B144" s="65">
        <v>951</v>
      </c>
      <c r="C144" s="66" t="s">
        <v>108</v>
      </c>
      <c r="D144" s="66"/>
      <c r="E144" s="69">
        <v>1900</v>
      </c>
      <c r="F144" s="27" t="e">
        <f>#REF!</f>
        <v>#REF!</v>
      </c>
      <c r="G144" s="27" t="e">
        <f>#REF!</f>
        <v>#REF!</v>
      </c>
      <c r="H144" s="27" t="e">
        <f>#REF!</f>
        <v>#REF!</v>
      </c>
      <c r="I144" s="27" t="e">
        <f>#REF!</f>
        <v>#REF!</v>
      </c>
      <c r="J144" s="27" t="e">
        <f>#REF!</f>
        <v>#REF!</v>
      </c>
      <c r="K144" s="27" t="e">
        <f>#REF!</f>
        <v>#REF!</v>
      </c>
      <c r="L144" s="27" t="e">
        <f>#REF!</f>
        <v>#REF!</v>
      </c>
      <c r="M144" s="27" t="e">
        <f>#REF!</f>
        <v>#REF!</v>
      </c>
      <c r="N144" s="27" t="e">
        <f>#REF!</f>
        <v>#REF!</v>
      </c>
      <c r="O144" s="27" t="e">
        <f>#REF!</f>
        <v>#REF!</v>
      </c>
      <c r="P144" s="27" t="e">
        <f>#REF!</f>
        <v>#REF!</v>
      </c>
      <c r="Q144" s="27" t="e">
        <f>#REF!</f>
        <v>#REF!</v>
      </c>
      <c r="R144" s="27" t="e">
        <f>#REF!</f>
        <v>#REF!</v>
      </c>
      <c r="S144" s="27" t="e">
        <f>#REF!</f>
        <v>#REF!</v>
      </c>
      <c r="T144" s="27" t="e">
        <f>#REF!</f>
        <v>#REF!</v>
      </c>
      <c r="U144" s="27" t="e">
        <f>#REF!</f>
        <v>#REF!</v>
      </c>
      <c r="V144" s="51" t="e">
        <f>#REF!</f>
        <v>#REF!</v>
      </c>
      <c r="W144" s="46" t="e">
        <f t="shared" si="1"/>
        <v>#REF!</v>
      </c>
    </row>
    <row r="145" spans="1:23" ht="18.75" customHeight="1" outlineLevel="6" thickBot="1">
      <c r="A145" s="8" t="s">
        <v>24</v>
      </c>
      <c r="B145" s="16">
        <v>951</v>
      </c>
      <c r="C145" s="9" t="s">
        <v>34</v>
      </c>
      <c r="D145" s="9"/>
      <c r="E145" s="10">
        <f>E146</f>
        <v>45.83</v>
      </c>
      <c r="F145" s="22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33"/>
      <c r="V145" s="50">
        <v>48.715</v>
      </c>
      <c r="W145" s="46">
        <f t="shared" si="1"/>
        <v>106.29500327296533</v>
      </c>
    </row>
    <row r="146" spans="1:23" ht="48.75" customHeight="1" outlineLevel="6" thickBot="1">
      <c r="A146" s="64" t="s">
        <v>109</v>
      </c>
      <c r="B146" s="65">
        <v>951</v>
      </c>
      <c r="C146" s="66" t="s">
        <v>110</v>
      </c>
      <c r="D146" s="66"/>
      <c r="E146" s="69">
        <v>45.83</v>
      </c>
      <c r="F146" s="27" t="e">
        <f>#REF!</f>
        <v>#REF!</v>
      </c>
      <c r="G146" s="27" t="e">
        <f>#REF!</f>
        <v>#REF!</v>
      </c>
      <c r="H146" s="27" t="e">
        <f>#REF!</f>
        <v>#REF!</v>
      </c>
      <c r="I146" s="27" t="e">
        <f>#REF!</f>
        <v>#REF!</v>
      </c>
      <c r="J146" s="27" t="e">
        <f>#REF!</f>
        <v>#REF!</v>
      </c>
      <c r="K146" s="27" t="e">
        <f>#REF!</f>
        <v>#REF!</v>
      </c>
      <c r="L146" s="27" t="e">
        <f>#REF!</f>
        <v>#REF!</v>
      </c>
      <c r="M146" s="27" t="e">
        <f>#REF!</f>
        <v>#REF!</v>
      </c>
      <c r="N146" s="27" t="e">
        <f>#REF!</f>
        <v>#REF!</v>
      </c>
      <c r="O146" s="27" t="e">
        <f>#REF!</f>
        <v>#REF!</v>
      </c>
      <c r="P146" s="27" t="e">
        <f>#REF!</f>
        <v>#REF!</v>
      </c>
      <c r="Q146" s="27" t="e">
        <f>#REF!</f>
        <v>#REF!</v>
      </c>
      <c r="R146" s="27" t="e">
        <f>#REF!</f>
        <v>#REF!</v>
      </c>
      <c r="S146" s="27" t="e">
        <f>#REF!</f>
        <v>#REF!</v>
      </c>
      <c r="T146" s="27" t="e">
        <f>#REF!</f>
        <v>#REF!</v>
      </c>
      <c r="U146" s="27" t="e">
        <f>#REF!</f>
        <v>#REF!</v>
      </c>
      <c r="V146" s="51" t="e">
        <f>#REF!</f>
        <v>#REF!</v>
      </c>
      <c r="W146" s="46" t="e">
        <f t="shared" si="1"/>
        <v>#REF!</v>
      </c>
    </row>
    <row r="147" spans="1:23" ht="18" customHeight="1" outlineLevel="6" thickBot="1">
      <c r="A147" s="8" t="s">
        <v>111</v>
      </c>
      <c r="B147" s="16">
        <v>951</v>
      </c>
      <c r="C147" s="9" t="s">
        <v>34</v>
      </c>
      <c r="D147" s="9"/>
      <c r="E147" s="10">
        <f>E148</f>
        <v>100</v>
      </c>
      <c r="F147" s="25" t="e">
        <f>#REF!</f>
        <v>#REF!</v>
      </c>
      <c r="G147" s="25" t="e">
        <f>#REF!</f>
        <v>#REF!</v>
      </c>
      <c r="H147" s="25" t="e">
        <f>#REF!</f>
        <v>#REF!</v>
      </c>
      <c r="I147" s="25" t="e">
        <f>#REF!</f>
        <v>#REF!</v>
      </c>
      <c r="J147" s="25" t="e">
        <f>#REF!</f>
        <v>#REF!</v>
      </c>
      <c r="K147" s="25" t="e">
        <f>#REF!</f>
        <v>#REF!</v>
      </c>
      <c r="L147" s="25" t="e">
        <f>#REF!</f>
        <v>#REF!</v>
      </c>
      <c r="M147" s="25" t="e">
        <f>#REF!</f>
        <v>#REF!</v>
      </c>
      <c r="N147" s="25" t="e">
        <f>#REF!</f>
        <v>#REF!</v>
      </c>
      <c r="O147" s="25" t="e">
        <f>#REF!</f>
        <v>#REF!</v>
      </c>
      <c r="P147" s="25" t="e">
        <f>#REF!</f>
        <v>#REF!</v>
      </c>
      <c r="Q147" s="25" t="e">
        <f>#REF!</f>
        <v>#REF!</v>
      </c>
      <c r="R147" s="25" t="e">
        <f>#REF!</f>
        <v>#REF!</v>
      </c>
      <c r="S147" s="25" t="e">
        <f>#REF!</f>
        <v>#REF!</v>
      </c>
      <c r="T147" s="25" t="e">
        <f>#REF!</f>
        <v>#REF!</v>
      </c>
      <c r="U147" s="25" t="e">
        <f>#REF!</f>
        <v>#REF!</v>
      </c>
      <c r="V147" s="55" t="e">
        <f>#REF!</f>
        <v>#REF!</v>
      </c>
      <c r="W147" s="46" t="e">
        <f t="shared" si="1"/>
        <v>#REF!</v>
      </c>
    </row>
    <row r="148" spans="1:23" ht="32.25" outlineLevel="6" thickBot="1">
      <c r="A148" s="64" t="s">
        <v>112</v>
      </c>
      <c r="B148" s="65">
        <v>951</v>
      </c>
      <c r="C148" s="66" t="s">
        <v>113</v>
      </c>
      <c r="D148" s="66"/>
      <c r="E148" s="69">
        <v>100</v>
      </c>
      <c r="F148" s="29" t="e">
        <f>#REF!</f>
        <v>#REF!</v>
      </c>
      <c r="G148" s="29" t="e">
        <f>#REF!</f>
        <v>#REF!</v>
      </c>
      <c r="H148" s="29" t="e">
        <f>#REF!</f>
        <v>#REF!</v>
      </c>
      <c r="I148" s="29" t="e">
        <f>#REF!</f>
        <v>#REF!</v>
      </c>
      <c r="J148" s="29" t="e">
        <f>#REF!</f>
        <v>#REF!</v>
      </c>
      <c r="K148" s="29" t="e">
        <f>#REF!</f>
        <v>#REF!</v>
      </c>
      <c r="L148" s="29" t="e">
        <f>#REF!</f>
        <v>#REF!</v>
      </c>
      <c r="M148" s="29" t="e">
        <f>#REF!</f>
        <v>#REF!</v>
      </c>
      <c r="N148" s="29" t="e">
        <f>#REF!</f>
        <v>#REF!</v>
      </c>
      <c r="O148" s="29" t="e">
        <f>#REF!</f>
        <v>#REF!</v>
      </c>
      <c r="P148" s="29" t="e">
        <f>#REF!</f>
        <v>#REF!</v>
      </c>
      <c r="Q148" s="29" t="e">
        <f>#REF!</f>
        <v>#REF!</v>
      </c>
      <c r="R148" s="29" t="e">
        <f>#REF!</f>
        <v>#REF!</v>
      </c>
      <c r="S148" s="29" t="e">
        <f>#REF!</f>
        <v>#REF!</v>
      </c>
      <c r="T148" s="29" t="e">
        <f>#REF!</f>
        <v>#REF!</v>
      </c>
      <c r="U148" s="29" t="e">
        <f>#REF!</f>
        <v>#REF!</v>
      </c>
      <c r="V148" s="53" t="e">
        <f>#REF!</f>
        <v>#REF!</v>
      </c>
      <c r="W148" s="46" t="e">
        <f t="shared" si="1"/>
        <v>#REF!</v>
      </c>
    </row>
    <row r="149" spans="1:23" ht="33.75" customHeight="1" outlineLevel="6" thickBot="1">
      <c r="A149" s="73" t="s">
        <v>25</v>
      </c>
      <c r="B149" s="16">
        <v>951</v>
      </c>
      <c r="C149" s="9" t="s">
        <v>34</v>
      </c>
      <c r="D149" s="9"/>
      <c r="E149" s="10">
        <f>E150</f>
        <v>19640</v>
      </c>
      <c r="F149" s="42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60"/>
      <c r="W149" s="46"/>
    </row>
    <row r="150" spans="1:23" ht="33.75" customHeight="1" outlineLevel="6" thickBot="1">
      <c r="A150" s="64" t="s">
        <v>114</v>
      </c>
      <c r="B150" s="65">
        <v>951</v>
      </c>
      <c r="C150" s="66" t="s">
        <v>115</v>
      </c>
      <c r="D150" s="66"/>
      <c r="E150" s="69">
        <v>19640</v>
      </c>
      <c r="F150" s="42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60"/>
      <c r="W150" s="46"/>
    </row>
    <row r="151" spans="1:23" ht="26.25" outlineLevel="6" thickBot="1">
      <c r="A151" s="84" t="s">
        <v>23</v>
      </c>
      <c r="B151" s="81" t="s">
        <v>22</v>
      </c>
      <c r="C151" s="81" t="s">
        <v>33</v>
      </c>
      <c r="D151" s="82"/>
      <c r="E151" s="83">
        <f>E156+E154+E152</f>
        <v>2524.83</v>
      </c>
      <c r="F151" s="24" t="e">
        <f>#REF!+#REF!</f>
        <v>#REF!</v>
      </c>
      <c r="G151" s="24" t="e">
        <f>#REF!+#REF!</f>
        <v>#REF!</v>
      </c>
      <c r="H151" s="24" t="e">
        <f>#REF!+#REF!</f>
        <v>#REF!</v>
      </c>
      <c r="I151" s="24" t="e">
        <f>#REF!+#REF!</f>
        <v>#REF!</v>
      </c>
      <c r="J151" s="24" t="e">
        <f>#REF!+#REF!</f>
        <v>#REF!</v>
      </c>
      <c r="K151" s="24" t="e">
        <f>#REF!+#REF!</f>
        <v>#REF!</v>
      </c>
      <c r="L151" s="24" t="e">
        <f>#REF!+#REF!</f>
        <v>#REF!</v>
      </c>
      <c r="M151" s="24" t="e">
        <f>#REF!+#REF!</f>
        <v>#REF!</v>
      </c>
      <c r="N151" s="24" t="e">
        <f>#REF!+#REF!</f>
        <v>#REF!</v>
      </c>
      <c r="O151" s="24" t="e">
        <f>#REF!+#REF!</f>
        <v>#REF!</v>
      </c>
      <c r="P151" s="24" t="e">
        <f>#REF!+#REF!</f>
        <v>#REF!</v>
      </c>
      <c r="Q151" s="24" t="e">
        <f>#REF!+#REF!</f>
        <v>#REF!</v>
      </c>
      <c r="R151" s="24" t="e">
        <f>#REF!+#REF!</f>
        <v>#REF!</v>
      </c>
      <c r="S151" s="24" t="e">
        <f>#REF!+#REF!</f>
        <v>#REF!</v>
      </c>
      <c r="T151" s="24" t="e">
        <f>#REF!+#REF!</f>
        <v>#REF!</v>
      </c>
      <c r="U151" s="24" t="e">
        <f>#REF!+#REF!</f>
        <v>#REF!</v>
      </c>
      <c r="V151" s="47" t="e">
        <f>#REF!+#REF!</f>
        <v>#REF!</v>
      </c>
      <c r="W151" s="46" t="e">
        <f>V151/E151*100</f>
        <v>#REF!</v>
      </c>
    </row>
    <row r="152" spans="1:23" ht="16.5" outlineLevel="6" thickBot="1">
      <c r="A152" s="136" t="s">
        <v>234</v>
      </c>
      <c r="B152" s="134" t="s">
        <v>22</v>
      </c>
      <c r="C152" s="134" t="s">
        <v>34</v>
      </c>
      <c r="D152" s="135"/>
      <c r="E152" s="155">
        <f>E153</f>
        <v>11.74</v>
      </c>
      <c r="F152" s="129"/>
      <c r="G152" s="130"/>
      <c r="H152" s="130"/>
      <c r="I152" s="130"/>
      <c r="J152" s="130"/>
      <c r="K152" s="130"/>
      <c r="L152" s="130"/>
      <c r="M152" s="130"/>
      <c r="N152" s="130"/>
      <c r="O152" s="130"/>
      <c r="P152" s="130"/>
      <c r="Q152" s="130"/>
      <c r="R152" s="130"/>
      <c r="S152" s="130"/>
      <c r="T152" s="130"/>
      <c r="U152" s="130"/>
      <c r="V152" s="131"/>
      <c r="W152" s="46"/>
    </row>
    <row r="153" spans="1:23" ht="16.5" outlineLevel="6" thickBot="1">
      <c r="A153" s="64" t="s">
        <v>177</v>
      </c>
      <c r="B153" s="132" t="s">
        <v>22</v>
      </c>
      <c r="C153" s="132" t="s">
        <v>176</v>
      </c>
      <c r="D153" s="133"/>
      <c r="E153" s="138">
        <v>11.74</v>
      </c>
      <c r="F153" s="129"/>
      <c r="G153" s="130"/>
      <c r="H153" s="130"/>
      <c r="I153" s="130"/>
      <c r="J153" s="130"/>
      <c r="K153" s="130"/>
      <c r="L153" s="130"/>
      <c r="M153" s="130"/>
      <c r="N153" s="130"/>
      <c r="O153" s="130"/>
      <c r="P153" s="130"/>
      <c r="Q153" s="130"/>
      <c r="R153" s="130"/>
      <c r="S153" s="130"/>
      <c r="T153" s="130"/>
      <c r="U153" s="130"/>
      <c r="V153" s="131"/>
      <c r="W153" s="46"/>
    </row>
    <row r="154" spans="1:23" ht="16.5" outlineLevel="6" thickBot="1">
      <c r="A154" s="136" t="s">
        <v>191</v>
      </c>
      <c r="B154" s="134" t="s">
        <v>22</v>
      </c>
      <c r="C154" s="134" t="s">
        <v>34</v>
      </c>
      <c r="D154" s="135"/>
      <c r="E154" s="137">
        <f>E155</f>
        <v>80.09</v>
      </c>
      <c r="F154" s="129"/>
      <c r="G154" s="130"/>
      <c r="H154" s="130"/>
      <c r="I154" s="130"/>
      <c r="J154" s="130"/>
      <c r="K154" s="130"/>
      <c r="L154" s="130"/>
      <c r="M154" s="130"/>
      <c r="N154" s="130"/>
      <c r="O154" s="130"/>
      <c r="P154" s="130"/>
      <c r="Q154" s="130"/>
      <c r="R154" s="130"/>
      <c r="S154" s="130"/>
      <c r="T154" s="130"/>
      <c r="U154" s="130"/>
      <c r="V154" s="131"/>
      <c r="W154" s="46"/>
    </row>
    <row r="155" spans="1:23" ht="16.5" outlineLevel="6" thickBot="1">
      <c r="A155" s="64" t="s">
        <v>177</v>
      </c>
      <c r="B155" s="132" t="s">
        <v>22</v>
      </c>
      <c r="C155" s="132" t="s">
        <v>176</v>
      </c>
      <c r="D155" s="133"/>
      <c r="E155" s="138">
        <v>80.09</v>
      </c>
      <c r="F155" s="129"/>
      <c r="G155" s="130"/>
      <c r="H155" s="130"/>
      <c r="I155" s="130"/>
      <c r="J155" s="130"/>
      <c r="K155" s="130"/>
      <c r="L155" s="130"/>
      <c r="M155" s="130"/>
      <c r="N155" s="130"/>
      <c r="O155" s="130"/>
      <c r="P155" s="130"/>
      <c r="Q155" s="130"/>
      <c r="R155" s="130"/>
      <c r="S155" s="130"/>
      <c r="T155" s="130"/>
      <c r="U155" s="130"/>
      <c r="V155" s="131"/>
      <c r="W155" s="46"/>
    </row>
    <row r="156" spans="1:23" ht="16.5" outlineLevel="6" thickBot="1">
      <c r="A156" s="8" t="s">
        <v>17</v>
      </c>
      <c r="B156" s="16">
        <v>953</v>
      </c>
      <c r="C156" s="9" t="s">
        <v>34</v>
      </c>
      <c r="D156" s="9"/>
      <c r="E156" s="10">
        <f>E157</f>
        <v>2433</v>
      </c>
      <c r="F156" s="42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56"/>
      <c r="W156" s="46"/>
    </row>
    <row r="157" spans="1:23" ht="49.5" customHeight="1" outlineLevel="6">
      <c r="A157" s="70" t="s">
        <v>143</v>
      </c>
      <c r="B157" s="65">
        <v>953</v>
      </c>
      <c r="C157" s="66" t="s">
        <v>144</v>
      </c>
      <c r="D157" s="66"/>
      <c r="E157" s="69">
        <v>2433</v>
      </c>
      <c r="F157" s="42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56"/>
      <c r="W157" s="46"/>
    </row>
    <row r="158" spans="1:23" ht="18.75">
      <c r="A158" s="38" t="s">
        <v>5</v>
      </c>
      <c r="B158" s="38"/>
      <c r="C158" s="38"/>
      <c r="D158" s="38"/>
      <c r="E158" s="123">
        <f>E15+E101</f>
        <v>550499.52</v>
      </c>
      <c r="F158" s="30" t="e">
        <f>#REF!+#REF!+F151+F102</f>
        <v>#REF!</v>
      </c>
      <c r="G158" s="30" t="e">
        <f>#REF!+#REF!+G151+G102</f>
        <v>#REF!</v>
      </c>
      <c r="H158" s="30" t="e">
        <f>#REF!+#REF!+H151+H102</f>
        <v>#REF!</v>
      </c>
      <c r="I158" s="30" t="e">
        <f>#REF!+#REF!+I151+I102</f>
        <v>#REF!</v>
      </c>
      <c r="J158" s="30" t="e">
        <f>#REF!+#REF!+J151+J102</f>
        <v>#REF!</v>
      </c>
      <c r="K158" s="30" t="e">
        <f>#REF!+#REF!+K151+K102</f>
        <v>#REF!</v>
      </c>
      <c r="L158" s="30" t="e">
        <f>#REF!+#REF!+L151+L102</f>
        <v>#REF!</v>
      </c>
      <c r="M158" s="30" t="e">
        <f>#REF!+#REF!+M151+M102</f>
        <v>#REF!</v>
      </c>
      <c r="N158" s="30" t="e">
        <f>#REF!+#REF!+N151+N102</f>
        <v>#REF!</v>
      </c>
      <c r="O158" s="30" t="e">
        <f>#REF!+#REF!+O151+O102</f>
        <v>#REF!</v>
      </c>
      <c r="P158" s="30" t="e">
        <f>#REF!+#REF!+P151+P102</f>
        <v>#REF!</v>
      </c>
      <c r="Q158" s="30" t="e">
        <f>#REF!+#REF!+Q151+Q102</f>
        <v>#REF!</v>
      </c>
      <c r="R158" s="30" t="e">
        <f>#REF!+#REF!+R151+R102</f>
        <v>#REF!</v>
      </c>
      <c r="S158" s="30" t="e">
        <f>#REF!+#REF!+S151+S102</f>
        <v>#REF!</v>
      </c>
      <c r="T158" s="30" t="e">
        <f>#REF!+#REF!+T151+T102</f>
        <v>#REF!</v>
      </c>
      <c r="U158" s="30" t="e">
        <f>#REF!+#REF!+U151+U102</f>
        <v>#REF!</v>
      </c>
      <c r="V158" s="57" t="e">
        <f>#REF!+#REF!+V151+V102</f>
        <v>#REF!</v>
      </c>
      <c r="W158" s="43" t="e">
        <f>V158/E158*100</f>
        <v>#REF!</v>
      </c>
    </row>
    <row r="159" spans="1:21" ht="15.75">
      <c r="A159" s="1"/>
      <c r="B159" s="19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</row>
    <row r="160" spans="1:21" ht="15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</row>
  </sheetData>
  <sheetProtection/>
  <mergeCells count="8">
    <mergeCell ref="B2:U2"/>
    <mergeCell ref="B3:U3"/>
    <mergeCell ref="B4:T4"/>
    <mergeCell ref="A12:T12"/>
    <mergeCell ref="B6:U6"/>
    <mergeCell ref="B7:U7"/>
    <mergeCell ref="A11:T11"/>
    <mergeCell ref="B8:T8"/>
  </mergeCells>
  <printOptions/>
  <pageMargins left="0.3937007874015748" right="0.1968503937007874" top="0.3937007874015748" bottom="0.3937007874015748" header="0.1968503937007874" footer="0.1968503937007874"/>
  <pageSetup fitToHeight="200" horizontalDpi="300" verticalDpi="3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TaranenkoIU</cp:lastModifiedBy>
  <cp:lastPrinted>2014-12-25T21:27:35Z</cp:lastPrinted>
  <dcterms:created xsi:type="dcterms:W3CDTF">2008-11-11T04:53:42Z</dcterms:created>
  <dcterms:modified xsi:type="dcterms:W3CDTF">2015-03-13T06:32:29Z</dcterms:modified>
  <cp:category/>
  <cp:version/>
  <cp:contentType/>
  <cp:contentStatus/>
</cp:coreProperties>
</file>